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https://slrgroup.sharepoint.com/sites/NGSIUpdateProjectv3.0_2025-SLRProjectTeamWorkingFolder/Shared Documents/SLR Project Team Working Folder/Task 3_Protocol &amp; Templates Rollout Support/Final Delivery V3/"/>
    </mc:Choice>
  </mc:AlternateContent>
  <xr:revisionPtr revIDLastSave="546" documentId="8_{97928E91-8B46-4ED3-85F1-FDC08810492A}" xr6:coauthVersionLast="47" xr6:coauthVersionMax="47" xr10:uidLastSave="{3701D96C-F7E4-4B21-8D7D-E030DEF20650}"/>
  <workbookProtection workbookAlgorithmName="SHA-512" workbookHashValue="i+8YpLUyHIyA1d/nLVxFdgCScKn/9ujOftt/YSAV/zt800Bmw3XS36AnYAykD6ENvS8rzrVh/mEA1oVMZuaDpw==" workbookSaltValue="ebvOzvp291iRDrdq2gFcwQ==" workbookSpinCount="100000" lockStructure="1"/>
  <bookViews>
    <workbookView xWindow="22932" yWindow="-108" windowWidth="23256" windowHeight="12456" tabRatio="728" xr2:uid="{00000000-000D-0000-FFFF-FFFF00000000}"/>
  </bookViews>
  <sheets>
    <sheet name="V3.0 UPDATES_READ FIRST" sheetId="17" r:id="rId1"/>
    <sheet name="Instructions for Completing" sheetId="20" r:id="rId2"/>
    <sheet name="Data Entry Sheets ==&gt;" sheetId="22" r:id="rId3"/>
    <sheet name="Company Information" sheetId="28" r:id="rId4"/>
    <sheet name="Process GHGRP Facilities " sheetId="7" r:id="rId5"/>
    <sheet name="Process Non-GHGRP Facilities" sheetId="26" r:id="rId6"/>
    <sheet name="Summary Data ==&gt;" sheetId="23" r:id="rId7"/>
    <sheet name="Public Disclosure Data" sheetId="27" r:id="rId8"/>
    <sheet name="Information Sheets==&gt;" sheetId="18" r:id="rId9"/>
    <sheet name="Overview of CH4 Intensity" sheetId="19" r:id="rId10"/>
    <sheet name="Emission Factor References" sheetId="21" r:id="rId11"/>
    <sheet name="GHGRP Ref &amp; Methodology" sheetId="29" r:id="rId12"/>
  </sheets>
  <definedNames>
    <definedName name="Dehydrator" localSheetId="3">#REF!</definedName>
    <definedName name="Dehydrator" localSheetId="2">#REF!</definedName>
    <definedName name="Dehydrator" localSheetId="7">#REF!</definedName>
    <definedName name="Dehydrator" localSheetId="6">#REF!</definedName>
    <definedName name="Dehydrato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9" i="26" l="1"/>
  <c r="H61" i="26"/>
  <c r="G61" i="26"/>
  <c r="F61" i="26"/>
  <c r="E61" i="26"/>
  <c r="D61" i="26"/>
  <c r="AA46" i="26"/>
  <c r="Z46" i="26"/>
  <c r="Y46" i="26"/>
  <c r="X46" i="26"/>
  <c r="W46" i="26"/>
  <c r="V46" i="26"/>
  <c r="U46" i="26"/>
  <c r="T46" i="26"/>
  <c r="S46" i="26"/>
  <c r="R46" i="26"/>
  <c r="Q46" i="26"/>
  <c r="P46" i="26"/>
  <c r="O46" i="26"/>
  <c r="N46" i="26"/>
  <c r="M46" i="26"/>
  <c r="L46" i="26"/>
  <c r="K46" i="26"/>
  <c r="J46" i="26"/>
  <c r="I46" i="26"/>
  <c r="H46" i="26"/>
  <c r="G46" i="26"/>
  <c r="F46" i="26"/>
  <c r="E46" i="26"/>
  <c r="D46" i="26"/>
  <c r="AA45" i="26"/>
  <c r="Z45" i="26"/>
  <c r="Y45" i="26"/>
  <c r="X45" i="26"/>
  <c r="W45" i="26"/>
  <c r="V45" i="26"/>
  <c r="U45" i="26"/>
  <c r="T45" i="26"/>
  <c r="S45" i="26"/>
  <c r="R45" i="26"/>
  <c r="Q45" i="26"/>
  <c r="P45" i="26"/>
  <c r="O45" i="26"/>
  <c r="N45" i="26"/>
  <c r="M45" i="26"/>
  <c r="L45" i="26"/>
  <c r="K45" i="26"/>
  <c r="J45" i="26"/>
  <c r="I45" i="26"/>
  <c r="H45" i="26"/>
  <c r="G45" i="26"/>
  <c r="F45" i="26"/>
  <c r="E45" i="26"/>
  <c r="D45" i="26"/>
  <c r="C45" i="26"/>
  <c r="B45" i="26"/>
  <c r="Y33" i="26"/>
  <c r="X33" i="26"/>
  <c r="W33" i="26"/>
  <c r="V33" i="26"/>
  <c r="U33" i="26"/>
  <c r="T33" i="26"/>
  <c r="M33" i="26"/>
  <c r="L33" i="26"/>
  <c r="K33" i="26"/>
  <c r="J33" i="26"/>
  <c r="I33" i="26"/>
  <c r="H33" i="26"/>
  <c r="G33" i="26"/>
  <c r="F33" i="26"/>
  <c r="E33" i="26"/>
  <c r="D33" i="26"/>
  <c r="C33" i="26"/>
  <c r="AG11" i="26"/>
  <c r="AG18" i="26"/>
  <c r="AG17" i="26"/>
  <c r="AG16" i="26"/>
  <c r="AG6" i="26"/>
  <c r="AA19" i="26"/>
  <c r="AA33" i="26" s="1"/>
  <c r="Z19" i="26"/>
  <c r="Z33" i="26" s="1"/>
  <c r="Y19" i="26"/>
  <c r="X19" i="26"/>
  <c r="W19" i="26"/>
  <c r="V19" i="26"/>
  <c r="U19" i="26"/>
  <c r="T19" i="26"/>
  <c r="S19" i="26"/>
  <c r="S33" i="26" s="1"/>
  <c r="R19" i="26"/>
  <c r="R33" i="26" s="1"/>
  <c r="Q19" i="26"/>
  <c r="Q33" i="26" s="1"/>
  <c r="P19" i="26"/>
  <c r="P33" i="26" s="1"/>
  <c r="O19" i="26"/>
  <c r="O33" i="26" s="1"/>
  <c r="N19" i="26"/>
  <c r="N33" i="26" s="1"/>
  <c r="M19" i="26"/>
  <c r="L19" i="26"/>
  <c r="K19" i="26"/>
  <c r="J19" i="26"/>
  <c r="I19" i="26"/>
  <c r="H19" i="26"/>
  <c r="G19" i="26"/>
  <c r="F19" i="26"/>
  <c r="E19" i="26"/>
  <c r="D19" i="26"/>
  <c r="C19" i="26"/>
  <c r="B33" i="26"/>
  <c r="AA61" i="7"/>
  <c r="Z61" i="7"/>
  <c r="Y61" i="7"/>
  <c r="X61" i="7"/>
  <c r="W61" i="7"/>
  <c r="V61" i="7"/>
  <c r="U61" i="7"/>
  <c r="T61" i="7"/>
  <c r="S61" i="7"/>
  <c r="R61" i="7"/>
  <c r="Q61" i="7"/>
  <c r="P61" i="7"/>
  <c r="O61" i="7"/>
  <c r="N61" i="7"/>
  <c r="M61" i="7"/>
  <c r="L61" i="7"/>
  <c r="K61" i="7"/>
  <c r="J61" i="7"/>
  <c r="I61" i="7"/>
  <c r="H61" i="7"/>
  <c r="G61" i="7"/>
  <c r="F61" i="7"/>
  <c r="E61" i="7"/>
  <c r="D61" i="7"/>
  <c r="C61" i="7"/>
  <c r="AA46" i="7"/>
  <c r="Z46" i="7"/>
  <c r="Y46" i="7"/>
  <c r="X46" i="7"/>
  <c r="W46" i="7"/>
  <c r="V46" i="7"/>
  <c r="U46" i="7"/>
  <c r="T46" i="7"/>
  <c r="S46" i="7"/>
  <c r="R46" i="7"/>
  <c r="Q46" i="7"/>
  <c r="P46" i="7"/>
  <c r="O46" i="7"/>
  <c r="N46" i="7"/>
  <c r="M46" i="7"/>
  <c r="L46" i="7"/>
  <c r="K46" i="7"/>
  <c r="J46" i="7"/>
  <c r="I46" i="7"/>
  <c r="H46" i="7"/>
  <c r="G46" i="7"/>
  <c r="F46" i="7"/>
  <c r="E46" i="7"/>
  <c r="D46" i="7"/>
  <c r="C46" i="7"/>
  <c r="AA45" i="7"/>
  <c r="Z45" i="7"/>
  <c r="Y45" i="7"/>
  <c r="X45" i="7"/>
  <c r="W45" i="7"/>
  <c r="V45" i="7"/>
  <c r="U45" i="7"/>
  <c r="T45" i="7"/>
  <c r="S45" i="7"/>
  <c r="R45" i="7"/>
  <c r="Q45" i="7"/>
  <c r="P45" i="7"/>
  <c r="O45" i="7"/>
  <c r="N45" i="7"/>
  <c r="M45" i="7"/>
  <c r="L45" i="7"/>
  <c r="K45" i="7"/>
  <c r="J45" i="7"/>
  <c r="I45" i="7"/>
  <c r="H45" i="7"/>
  <c r="G45" i="7"/>
  <c r="F45" i="7"/>
  <c r="E45" i="7"/>
  <c r="D45" i="7"/>
  <c r="C45" i="7"/>
  <c r="B45" i="7"/>
  <c r="AA33" i="7"/>
  <c r="Z33" i="7"/>
  <c r="Y33" i="7"/>
  <c r="X33" i="7"/>
  <c r="W33" i="7"/>
  <c r="V33" i="7"/>
  <c r="U33" i="7"/>
  <c r="T33" i="7"/>
  <c r="S33" i="7"/>
  <c r="R33" i="7"/>
  <c r="Q33" i="7"/>
  <c r="P33" i="7"/>
  <c r="O33" i="7"/>
  <c r="N33" i="7"/>
  <c r="M33" i="7"/>
  <c r="L33" i="7"/>
  <c r="K33" i="7"/>
  <c r="J33" i="7"/>
  <c r="I33" i="7"/>
  <c r="H33" i="7"/>
  <c r="G33" i="7"/>
  <c r="F33" i="7"/>
  <c r="E33" i="7"/>
  <c r="D33" i="7"/>
  <c r="C33" i="7"/>
  <c r="AA19" i="7" l="1"/>
  <c r="Z19" i="7"/>
  <c r="Y19" i="7"/>
  <c r="X19" i="7"/>
  <c r="W19" i="7"/>
  <c r="V19" i="7"/>
  <c r="U19" i="7"/>
  <c r="T19" i="7"/>
  <c r="S19" i="7"/>
  <c r="R19" i="7"/>
  <c r="Q19" i="7"/>
  <c r="P19" i="7"/>
  <c r="O19" i="7"/>
  <c r="N19" i="7"/>
  <c r="M19" i="7"/>
  <c r="L19" i="7"/>
  <c r="K19" i="7"/>
  <c r="J19" i="7"/>
  <c r="I19" i="7"/>
  <c r="H19" i="7"/>
  <c r="G19" i="7"/>
  <c r="F19" i="7"/>
  <c r="E19" i="7"/>
  <c r="D19" i="7"/>
  <c r="C19" i="7"/>
  <c r="B19" i="7"/>
  <c r="B33" i="7" s="1"/>
  <c r="AG11" i="7"/>
  <c r="AG6" i="7"/>
  <c r="AG18" i="7"/>
  <c r="AG17" i="7"/>
  <c r="AG16" i="7"/>
  <c r="A1" i="7" l="1"/>
  <c r="AG41" i="26"/>
  <c r="AG38" i="26"/>
  <c r="AG15" i="26"/>
  <c r="AG14" i="26"/>
  <c r="AG13" i="26"/>
  <c r="AG12" i="26"/>
  <c r="AG10" i="26"/>
  <c r="AG9" i="26"/>
  <c r="AG8" i="26"/>
  <c r="AG7" i="26"/>
  <c r="B5" i="7" a="1"/>
  <c r="C5" i="7" s="1"/>
  <c r="B5" i="26" a="1"/>
  <c r="B5" i="26" s="1"/>
  <c r="B29" i="26" s="1"/>
  <c r="A1" i="26"/>
  <c r="AG41" i="7"/>
  <c r="AG38" i="7"/>
  <c r="AG15" i="7"/>
  <c r="AG14" i="7"/>
  <c r="AG13" i="7"/>
  <c r="AG12" i="7"/>
  <c r="AG10" i="7"/>
  <c r="AG9" i="7"/>
  <c r="AG8" i="7"/>
  <c r="AG7" i="7"/>
  <c r="B32" i="26" l="1"/>
  <c r="B24" i="26"/>
  <c r="B52" i="26"/>
  <c r="B37" i="26"/>
  <c r="B60" i="26"/>
  <c r="X5" i="7"/>
  <c r="W5" i="7"/>
  <c r="O5" i="7"/>
  <c r="G5" i="7"/>
  <c r="V5" i="7"/>
  <c r="N5" i="7"/>
  <c r="F5" i="7"/>
  <c r="J5" i="7"/>
  <c r="U5" i="7"/>
  <c r="M5" i="7"/>
  <c r="E5" i="7"/>
  <c r="Y5" i="7"/>
  <c r="I5" i="7"/>
  <c r="P5" i="7"/>
  <c r="T5" i="7"/>
  <c r="L5" i="7"/>
  <c r="D5" i="7"/>
  <c r="Z5" i="7"/>
  <c r="R5" i="7"/>
  <c r="B5" i="7"/>
  <c r="B52" i="7" s="1"/>
  <c r="Q5" i="7"/>
  <c r="H5" i="7"/>
  <c r="AA5" i="7"/>
  <c r="S5" i="7"/>
  <c r="K5" i="7"/>
  <c r="O5" i="26"/>
  <c r="N5" i="26"/>
  <c r="M5" i="26"/>
  <c r="D5" i="26"/>
  <c r="Y5" i="26"/>
  <c r="Q5" i="26"/>
  <c r="I5" i="26"/>
  <c r="X5" i="26"/>
  <c r="P5" i="26"/>
  <c r="H5" i="26"/>
  <c r="G5" i="26"/>
  <c r="F5" i="26"/>
  <c r="W5" i="26"/>
  <c r="V5" i="26"/>
  <c r="U5" i="26"/>
  <c r="E5" i="26"/>
  <c r="T5" i="26"/>
  <c r="L5" i="26"/>
  <c r="AA5" i="26"/>
  <c r="S5" i="26"/>
  <c r="K5" i="26"/>
  <c r="C5" i="26"/>
  <c r="Z5" i="26"/>
  <c r="R5" i="26"/>
  <c r="J5" i="26"/>
  <c r="B37" i="7"/>
  <c r="H32" i="26" l="1"/>
  <c r="H29" i="26"/>
  <c r="H52" i="26"/>
  <c r="H24" i="26"/>
  <c r="H60" i="26"/>
  <c r="H37" i="26"/>
  <c r="T60" i="26"/>
  <c r="T32" i="26"/>
  <c r="T52" i="26"/>
  <c r="T24" i="26"/>
  <c r="T29" i="26"/>
  <c r="T37" i="26"/>
  <c r="O52" i="26"/>
  <c r="O24" i="26"/>
  <c r="O29" i="26"/>
  <c r="O32" i="26"/>
  <c r="O60" i="26"/>
  <c r="O37" i="26"/>
  <c r="X32" i="26"/>
  <c r="X29" i="26"/>
  <c r="X52" i="26"/>
  <c r="X24" i="26"/>
  <c r="X60" i="26"/>
  <c r="X37" i="26"/>
  <c r="U60" i="26"/>
  <c r="U32" i="26"/>
  <c r="U37" i="26"/>
  <c r="U52" i="26"/>
  <c r="U24" i="26"/>
  <c r="U29" i="26"/>
  <c r="L60" i="26"/>
  <c r="L24" i="26"/>
  <c r="L37" i="26"/>
  <c r="L32" i="26"/>
  <c r="L52" i="26"/>
  <c r="L29" i="26"/>
  <c r="N37" i="26"/>
  <c r="N32" i="26"/>
  <c r="N60" i="26"/>
  <c r="N52" i="26"/>
  <c r="N24" i="26"/>
  <c r="N29" i="26"/>
  <c r="J29" i="26"/>
  <c r="J60" i="26"/>
  <c r="J37" i="26"/>
  <c r="J32" i="26"/>
  <c r="J52" i="26"/>
  <c r="J24" i="26"/>
  <c r="P32" i="26"/>
  <c r="P52" i="26"/>
  <c r="P24" i="26"/>
  <c r="P37" i="26"/>
  <c r="P29" i="26"/>
  <c r="P60" i="26"/>
  <c r="R29" i="26"/>
  <c r="R37" i="26"/>
  <c r="R52" i="26"/>
  <c r="R24" i="26"/>
  <c r="R60" i="26"/>
  <c r="R32" i="26"/>
  <c r="E60" i="26"/>
  <c r="E32" i="26"/>
  <c r="E37" i="26"/>
  <c r="E52" i="26"/>
  <c r="E29" i="26"/>
  <c r="E24" i="26"/>
  <c r="Z29" i="26"/>
  <c r="Z60" i="26"/>
  <c r="Z32" i="26"/>
  <c r="Z52" i="26"/>
  <c r="Z24" i="26"/>
  <c r="Z37" i="26"/>
  <c r="I52" i="26"/>
  <c r="I24" i="26"/>
  <c r="I29" i="26"/>
  <c r="I60" i="26"/>
  <c r="I32" i="26"/>
  <c r="I37" i="26"/>
  <c r="C60" i="26"/>
  <c r="C52" i="26"/>
  <c r="C24" i="26"/>
  <c r="C29" i="26"/>
  <c r="C37" i="26"/>
  <c r="C32" i="26"/>
  <c r="V37" i="26"/>
  <c r="V60" i="26"/>
  <c r="V32" i="26"/>
  <c r="V52" i="26"/>
  <c r="V24" i="26"/>
  <c r="V29" i="26"/>
  <c r="Q52" i="26"/>
  <c r="Q24" i="26"/>
  <c r="Q29" i="26"/>
  <c r="Q60" i="26"/>
  <c r="Q37" i="26"/>
  <c r="Q32" i="26"/>
  <c r="K60" i="26"/>
  <c r="K37" i="26"/>
  <c r="K32" i="26"/>
  <c r="K29" i="26"/>
  <c r="K52" i="26"/>
  <c r="K24" i="26"/>
  <c r="W24" i="26"/>
  <c r="W32" i="26"/>
  <c r="W60" i="26"/>
  <c r="W37" i="26"/>
  <c r="W52" i="26"/>
  <c r="W29" i="26"/>
  <c r="Y52" i="26"/>
  <c r="Y24" i="26"/>
  <c r="Y29" i="26"/>
  <c r="Y60" i="26"/>
  <c r="Y32" i="26"/>
  <c r="Y37" i="26"/>
  <c r="S52" i="26"/>
  <c r="S24" i="26"/>
  <c r="S29" i="26"/>
  <c r="S60" i="26"/>
  <c r="S37" i="26"/>
  <c r="S32" i="26"/>
  <c r="F37" i="26"/>
  <c r="F29" i="26"/>
  <c r="F60" i="26"/>
  <c r="F32" i="26"/>
  <c r="F52" i="26"/>
  <c r="F24" i="26"/>
  <c r="D60" i="26"/>
  <c r="D32" i="26"/>
  <c r="D52" i="26"/>
  <c r="D24" i="26"/>
  <c r="D29" i="26"/>
  <c r="D37" i="26"/>
  <c r="AA37" i="26"/>
  <c r="AA60" i="26"/>
  <c r="AA32" i="26"/>
  <c r="AA29" i="26"/>
  <c r="AA52" i="26"/>
  <c r="AA24" i="26"/>
  <c r="G24" i="26"/>
  <c r="G32" i="26"/>
  <c r="G60" i="26"/>
  <c r="G37" i="26"/>
  <c r="G52" i="26"/>
  <c r="G29" i="26"/>
  <c r="M60" i="26"/>
  <c r="M37" i="26"/>
  <c r="M52" i="26"/>
  <c r="M24" i="26"/>
  <c r="M32" i="26"/>
  <c r="M29" i="26"/>
  <c r="B60" i="7"/>
  <c r="B32" i="7" l="1"/>
  <c r="AA32" i="7" l="1"/>
  <c r="AA52" i="7"/>
  <c r="AA37" i="7"/>
  <c r="AA60" i="7"/>
  <c r="F29" i="7"/>
  <c r="F37" i="7"/>
  <c r="F52" i="7"/>
  <c r="F60" i="7"/>
  <c r="W29" i="7"/>
  <c r="W37" i="7"/>
  <c r="W52" i="7"/>
  <c r="W60" i="7"/>
  <c r="O29" i="7"/>
  <c r="O37" i="7"/>
  <c r="O52" i="7"/>
  <c r="O60" i="7"/>
  <c r="I24" i="7"/>
  <c r="I60" i="7"/>
  <c r="I37" i="7"/>
  <c r="I52" i="7"/>
  <c r="Q24" i="7"/>
  <c r="Q52" i="7"/>
  <c r="Q60" i="7"/>
  <c r="Q37" i="7"/>
  <c r="Y24" i="7"/>
  <c r="Y52" i="7"/>
  <c r="Y60" i="7"/>
  <c r="Y37" i="7"/>
  <c r="N29" i="7"/>
  <c r="N37" i="7"/>
  <c r="N52" i="7"/>
  <c r="N60" i="7"/>
  <c r="P24" i="7"/>
  <c r="P37" i="7"/>
  <c r="P52" i="7"/>
  <c r="P60" i="7"/>
  <c r="J32" i="7"/>
  <c r="J52" i="7"/>
  <c r="J60" i="7"/>
  <c r="J37" i="7"/>
  <c r="R32" i="7"/>
  <c r="R60" i="7"/>
  <c r="R37" i="7"/>
  <c r="R52" i="7"/>
  <c r="Z32" i="7"/>
  <c r="Z60" i="7"/>
  <c r="Z37" i="7"/>
  <c r="Z52" i="7"/>
  <c r="S32" i="7"/>
  <c r="S37" i="7"/>
  <c r="S52" i="7"/>
  <c r="S60" i="7"/>
  <c r="G29" i="7"/>
  <c r="G37" i="7"/>
  <c r="G52" i="7"/>
  <c r="G60" i="7"/>
  <c r="X24" i="7"/>
  <c r="X37" i="7"/>
  <c r="X52" i="7"/>
  <c r="X60" i="7"/>
  <c r="D32" i="7"/>
  <c r="D37" i="7"/>
  <c r="D52" i="7"/>
  <c r="D60" i="7"/>
  <c r="L32" i="7"/>
  <c r="L52" i="7"/>
  <c r="L37" i="7"/>
  <c r="L60" i="7"/>
  <c r="T32" i="7"/>
  <c r="T37" i="7"/>
  <c r="T52" i="7"/>
  <c r="T60" i="7"/>
  <c r="V29" i="7"/>
  <c r="V37" i="7"/>
  <c r="V52" i="7"/>
  <c r="V60" i="7"/>
  <c r="H24" i="7"/>
  <c r="H52" i="7"/>
  <c r="H60" i="7"/>
  <c r="H37" i="7"/>
  <c r="E32" i="7"/>
  <c r="E37" i="7"/>
  <c r="E52" i="7"/>
  <c r="E60" i="7"/>
  <c r="M32" i="7"/>
  <c r="M60" i="7"/>
  <c r="M37" i="7"/>
  <c r="M52" i="7"/>
  <c r="U32" i="7"/>
  <c r="U37" i="7"/>
  <c r="U52" i="7"/>
  <c r="U60" i="7"/>
  <c r="C32" i="7"/>
  <c r="C52" i="7"/>
  <c r="C37" i="7"/>
  <c r="C60" i="7"/>
  <c r="K32" i="7"/>
  <c r="K37" i="7"/>
  <c r="K52" i="7"/>
  <c r="K60" i="7"/>
  <c r="K24" i="7"/>
  <c r="O24" i="7"/>
  <c r="S24" i="7"/>
  <c r="W24" i="7"/>
  <c r="AA24" i="7"/>
  <c r="B24" i="7"/>
  <c r="J24" i="7"/>
  <c r="R24" i="7"/>
  <c r="Z24" i="7"/>
  <c r="H29" i="7"/>
  <c r="P29" i="7"/>
  <c r="X29" i="7"/>
  <c r="F32" i="7"/>
  <c r="N32" i="7"/>
  <c r="V32" i="7"/>
  <c r="C24" i="7"/>
  <c r="I29" i="7"/>
  <c r="Q29" i="7"/>
  <c r="Y29" i="7"/>
  <c r="G32" i="7"/>
  <c r="O32" i="7"/>
  <c r="W32" i="7"/>
  <c r="D24" i="7"/>
  <c r="L24" i="7"/>
  <c r="T24" i="7"/>
  <c r="B29" i="7"/>
  <c r="J29" i="7"/>
  <c r="R29" i="7"/>
  <c r="Z29" i="7"/>
  <c r="H32" i="7"/>
  <c r="P32" i="7"/>
  <c r="X32" i="7"/>
  <c r="E24" i="7"/>
  <c r="M24" i="7"/>
  <c r="U24" i="7"/>
  <c r="C29" i="7"/>
  <c r="K29" i="7"/>
  <c r="S29" i="7"/>
  <c r="AA29" i="7"/>
  <c r="I32" i="7"/>
  <c r="Q32" i="7"/>
  <c r="Y32" i="7"/>
  <c r="F24" i="7"/>
  <c r="N24" i="7"/>
  <c r="V24" i="7"/>
  <c r="D29" i="7"/>
  <c r="L29" i="7"/>
  <c r="T29" i="7"/>
  <c r="G24" i="7"/>
  <c r="E29" i="7"/>
  <c r="M29" i="7"/>
  <c r="U29" i="7"/>
  <c r="B10" i="27"/>
  <c r="B9" i="27"/>
  <c r="B6" i="27"/>
  <c r="AA54" i="26"/>
  <c r="AA55" i="26" s="1"/>
  <c r="Z54" i="26"/>
  <c r="Z55" i="26" s="1"/>
  <c r="Y54" i="26"/>
  <c r="Y55" i="26" s="1"/>
  <c r="X54" i="26"/>
  <c r="X55" i="26" s="1"/>
  <c r="W54" i="26"/>
  <c r="W55" i="26" s="1"/>
  <c r="V54" i="26"/>
  <c r="V55" i="26" s="1"/>
  <c r="U54" i="26"/>
  <c r="U55" i="26" s="1"/>
  <c r="T54" i="26"/>
  <c r="T55" i="26" s="1"/>
  <c r="S54" i="26"/>
  <c r="S55" i="26" s="1"/>
  <c r="R54" i="26"/>
  <c r="R55" i="26" s="1"/>
  <c r="Q54" i="26"/>
  <c r="Q55" i="26" s="1"/>
  <c r="P54" i="26"/>
  <c r="P55" i="26" s="1"/>
  <c r="O54" i="26"/>
  <c r="O55" i="26" s="1"/>
  <c r="N54" i="26"/>
  <c r="N55" i="26" s="1"/>
  <c r="M54" i="26"/>
  <c r="M55" i="26" s="1"/>
  <c r="L54" i="26"/>
  <c r="L55" i="26" s="1"/>
  <c r="K54" i="26"/>
  <c r="K55" i="26" s="1"/>
  <c r="J54" i="26"/>
  <c r="J55" i="26" s="1"/>
  <c r="I54" i="26"/>
  <c r="I55" i="26" s="1"/>
  <c r="H54" i="26"/>
  <c r="H55" i="26" s="1"/>
  <c r="G54" i="26"/>
  <c r="G55" i="26" s="1"/>
  <c r="F54" i="26"/>
  <c r="F55" i="26" s="1"/>
  <c r="E54" i="26"/>
  <c r="E55" i="26" s="1"/>
  <c r="D54" i="26"/>
  <c r="D55" i="26" s="1"/>
  <c r="C54" i="26"/>
  <c r="C55" i="26" s="1"/>
  <c r="B54" i="26"/>
  <c r="B55" i="26" s="1"/>
  <c r="AA43" i="26"/>
  <c r="Z43" i="26"/>
  <c r="Y43" i="26"/>
  <c r="X43" i="26"/>
  <c r="W43" i="26"/>
  <c r="V43" i="26"/>
  <c r="U43" i="26"/>
  <c r="T43" i="26"/>
  <c r="S43" i="26"/>
  <c r="R43" i="26"/>
  <c r="Q43" i="26"/>
  <c r="P43" i="26"/>
  <c r="O43" i="26"/>
  <c r="N43" i="26"/>
  <c r="M43" i="26"/>
  <c r="L43" i="26"/>
  <c r="K43" i="26"/>
  <c r="J43" i="26"/>
  <c r="I43" i="26"/>
  <c r="H43" i="26"/>
  <c r="G43" i="26"/>
  <c r="F43" i="26"/>
  <c r="E43" i="26"/>
  <c r="D43" i="26"/>
  <c r="C43" i="26"/>
  <c r="B43" i="26"/>
  <c r="AA40" i="26"/>
  <c r="Z40" i="26"/>
  <c r="Y40" i="26"/>
  <c r="X40" i="26"/>
  <c r="W40" i="26"/>
  <c r="V40" i="26"/>
  <c r="U40" i="26"/>
  <c r="T40" i="26"/>
  <c r="S40" i="26"/>
  <c r="R40" i="26"/>
  <c r="Q40" i="26"/>
  <c r="P40" i="26"/>
  <c r="P44" i="26" s="1"/>
  <c r="O40" i="26"/>
  <c r="N40" i="26"/>
  <c r="M40" i="26"/>
  <c r="L40" i="26"/>
  <c r="L44" i="26" s="1"/>
  <c r="K40" i="26"/>
  <c r="J40" i="26"/>
  <c r="I40" i="26"/>
  <c r="H40" i="26"/>
  <c r="H44" i="26" s="1"/>
  <c r="G40" i="26"/>
  <c r="F40" i="26"/>
  <c r="E40" i="26"/>
  <c r="D40" i="26"/>
  <c r="C40" i="26"/>
  <c r="B40" i="26"/>
  <c r="AA54" i="7"/>
  <c r="AA55" i="7" s="1"/>
  <c r="Z54" i="7"/>
  <c r="Z55" i="7" s="1"/>
  <c r="Y54" i="7"/>
  <c r="Y55" i="7" s="1"/>
  <c r="X54" i="7"/>
  <c r="X55" i="7" s="1"/>
  <c r="W54" i="7"/>
  <c r="W55" i="7" s="1"/>
  <c r="V54" i="7"/>
  <c r="V55" i="7" s="1"/>
  <c r="U54" i="7"/>
  <c r="U55" i="7" s="1"/>
  <c r="T54" i="7"/>
  <c r="T55" i="7" s="1"/>
  <c r="S54" i="7"/>
  <c r="S55" i="7" s="1"/>
  <c r="R54" i="7"/>
  <c r="R55" i="7" s="1"/>
  <c r="Q54" i="7"/>
  <c r="Q55" i="7" s="1"/>
  <c r="P54" i="7"/>
  <c r="P55" i="7" s="1"/>
  <c r="O54" i="7"/>
  <c r="O55" i="7" s="1"/>
  <c r="N54" i="7"/>
  <c r="N55" i="7" s="1"/>
  <c r="M54" i="7"/>
  <c r="M55" i="7" s="1"/>
  <c r="L54" i="7"/>
  <c r="L55" i="7" s="1"/>
  <c r="K54" i="7"/>
  <c r="K55" i="7" s="1"/>
  <c r="J54" i="7"/>
  <c r="J55" i="7" s="1"/>
  <c r="AA43" i="7"/>
  <c r="Z43" i="7"/>
  <c r="Y43" i="7"/>
  <c r="X43" i="7"/>
  <c r="W43" i="7"/>
  <c r="V43" i="7"/>
  <c r="U43" i="7"/>
  <c r="T43" i="7"/>
  <c r="S43" i="7"/>
  <c r="R43" i="7"/>
  <c r="Q43" i="7"/>
  <c r="P43" i="7"/>
  <c r="O43" i="7"/>
  <c r="N43" i="7"/>
  <c r="M43" i="7"/>
  <c r="L43" i="7"/>
  <c r="K43" i="7"/>
  <c r="J43" i="7"/>
  <c r="AA40" i="7"/>
  <c r="Z40" i="7"/>
  <c r="Y40" i="7"/>
  <c r="X40" i="7"/>
  <c r="W40" i="7"/>
  <c r="V40" i="7"/>
  <c r="U40" i="7"/>
  <c r="T40" i="7"/>
  <c r="S40" i="7"/>
  <c r="R40" i="7"/>
  <c r="Q40" i="7"/>
  <c r="P40" i="7"/>
  <c r="O40" i="7"/>
  <c r="N40" i="7"/>
  <c r="M40" i="7"/>
  <c r="L40" i="7"/>
  <c r="K40" i="7"/>
  <c r="J40" i="7"/>
  <c r="X44" i="26" l="1"/>
  <c r="N44" i="26"/>
  <c r="I44" i="26"/>
  <c r="Q44" i="26"/>
  <c r="Y44" i="26"/>
  <c r="B44" i="26"/>
  <c r="B46" i="26" s="1"/>
  <c r="J44" i="26"/>
  <c r="R44" i="26"/>
  <c r="Z44" i="26"/>
  <c r="E44" i="26"/>
  <c r="M44" i="26"/>
  <c r="U44" i="26"/>
  <c r="C44" i="26"/>
  <c r="C46" i="26" s="1"/>
  <c r="K44" i="26"/>
  <c r="S44" i="26"/>
  <c r="AA44" i="26"/>
  <c r="F44" i="26"/>
  <c r="F47" i="26" s="1"/>
  <c r="V44" i="26"/>
  <c r="D44" i="26"/>
  <c r="D47" i="26" s="1"/>
  <c r="T44" i="26"/>
  <c r="G44" i="26"/>
  <c r="O44" i="26"/>
  <c r="W44" i="26"/>
  <c r="B7" i="27"/>
  <c r="B11" i="27" s="1"/>
  <c r="AG55" i="26"/>
  <c r="AG19" i="26"/>
  <c r="AG54" i="26"/>
  <c r="AG43" i="26"/>
  <c r="E47" i="26"/>
  <c r="O44" i="7"/>
  <c r="O47" i="7" s="1"/>
  <c r="W44" i="7"/>
  <c r="W47" i="7" s="1"/>
  <c r="B56" i="26"/>
  <c r="N44" i="7"/>
  <c r="N47" i="7" s="1"/>
  <c r="Q44" i="7"/>
  <c r="Q47" i="7" s="1"/>
  <c r="Y44" i="7"/>
  <c r="Y47" i="7" s="1"/>
  <c r="J44" i="7"/>
  <c r="S44" i="7"/>
  <c r="V44" i="7"/>
  <c r="V47" i="7" s="1"/>
  <c r="P44" i="7"/>
  <c r="X44" i="7"/>
  <c r="K44" i="7"/>
  <c r="K47" i="7" s="1"/>
  <c r="AA44" i="7"/>
  <c r="AA47" i="7" s="1"/>
  <c r="R44" i="7"/>
  <c r="Z44" i="7"/>
  <c r="L44" i="7"/>
  <c r="L47" i="7" s="1"/>
  <c r="T44" i="7"/>
  <c r="T47" i="7" s="1"/>
  <c r="M44" i="7"/>
  <c r="M47" i="7" s="1"/>
  <c r="U44" i="7"/>
  <c r="U47" i="7" s="1"/>
  <c r="C47" i="26" l="1"/>
  <c r="C61" i="26" s="1"/>
  <c r="O47" i="26"/>
  <c r="O61" i="26" s="1"/>
  <c r="M47" i="26"/>
  <c r="M61" i="26" s="1"/>
  <c r="K47" i="26"/>
  <c r="K61" i="26" s="1"/>
  <c r="W47" i="26"/>
  <c r="W61" i="26" s="1"/>
  <c r="G47" i="26"/>
  <c r="Q47" i="26"/>
  <c r="Q61" i="26" s="1"/>
  <c r="U47" i="26"/>
  <c r="U61" i="26" s="1"/>
  <c r="P47" i="26"/>
  <c r="P61" i="26" s="1"/>
  <c r="H47" i="26"/>
  <c r="N47" i="26"/>
  <c r="N61" i="26" s="1"/>
  <c r="Y47" i="26"/>
  <c r="Y61" i="26" s="1"/>
  <c r="X47" i="26"/>
  <c r="X61" i="26" s="1"/>
  <c r="V47" i="26"/>
  <c r="V61" i="26" s="1"/>
  <c r="AG56" i="26"/>
  <c r="L47" i="26"/>
  <c r="L61" i="26" s="1"/>
  <c r="R47" i="7"/>
  <c r="AA47" i="26"/>
  <c r="AA61" i="26" s="1"/>
  <c r="J47" i="7"/>
  <c r="S47" i="26"/>
  <c r="S61" i="26" s="1"/>
  <c r="T47" i="26"/>
  <c r="T61" i="26" s="1"/>
  <c r="J47" i="26"/>
  <c r="J61" i="26" s="1"/>
  <c r="AG46" i="26"/>
  <c r="B47" i="26"/>
  <c r="B61" i="26" s="1"/>
  <c r="AG45" i="26"/>
  <c r="P47" i="7"/>
  <c r="AG45" i="7"/>
  <c r="Z47" i="26"/>
  <c r="Z61" i="26" s="1"/>
  <c r="S47" i="7"/>
  <c r="AG33" i="26"/>
  <c r="R47" i="26"/>
  <c r="R61" i="26" s="1"/>
  <c r="I47" i="26"/>
  <c r="I61" i="26" s="1"/>
  <c r="Z47" i="7"/>
  <c r="X47" i="7"/>
  <c r="B48" i="26" l="1"/>
  <c r="AG61" i="26"/>
  <c r="B62" i="26" l="1"/>
  <c r="AG62" i="26" s="1"/>
  <c r="AG48" i="26"/>
  <c r="I54" i="7"/>
  <c r="I55" i="7" s="1"/>
  <c r="H54" i="7"/>
  <c r="H55" i="7" s="1"/>
  <c r="G54" i="7"/>
  <c r="G55" i="7" s="1"/>
  <c r="F54" i="7"/>
  <c r="F55" i="7" s="1"/>
  <c r="E54" i="7"/>
  <c r="E55" i="7" s="1"/>
  <c r="D54" i="7"/>
  <c r="D55" i="7" s="1"/>
  <c r="C54" i="7"/>
  <c r="C55" i="7" s="1"/>
  <c r="B54" i="7"/>
  <c r="I43" i="7"/>
  <c r="H43" i="7"/>
  <c r="G43" i="7"/>
  <c r="F43" i="7"/>
  <c r="E43" i="7"/>
  <c r="D43" i="7"/>
  <c r="C43" i="7"/>
  <c r="B43" i="7"/>
  <c r="I40" i="7"/>
  <c r="I44" i="7" s="1"/>
  <c r="I47" i="7" s="1"/>
  <c r="H40" i="7"/>
  <c r="H44" i="7" s="1"/>
  <c r="H47" i="7" s="1"/>
  <c r="G40" i="7"/>
  <c r="F40" i="7"/>
  <c r="F44" i="7" s="1"/>
  <c r="F47" i="7" s="1"/>
  <c r="E40" i="7"/>
  <c r="D40" i="7"/>
  <c r="C40" i="7"/>
  <c r="B40" i="7"/>
  <c r="C44" i="7" l="1"/>
  <c r="C47" i="7" s="1"/>
  <c r="G44" i="7"/>
  <c r="G47" i="7" s="1"/>
  <c r="AG19" i="7"/>
  <c r="AG43" i="7"/>
  <c r="B8" i="27"/>
  <c r="AG54" i="7"/>
  <c r="E44" i="7"/>
  <c r="E47" i="7" s="1"/>
  <c r="D44" i="7"/>
  <c r="D47" i="7" s="1"/>
  <c r="B44" i="7"/>
  <c r="B46" i="7" s="1"/>
  <c r="B55" i="7"/>
  <c r="B56" i="7" l="1"/>
  <c r="AG55" i="7"/>
  <c r="B47" i="7"/>
  <c r="AG46" i="7"/>
  <c r="AG33" i="7"/>
  <c r="B5" i="27"/>
  <c r="B61" i="7" l="1"/>
  <c r="AG61" i="7" s="1"/>
  <c r="AG56" i="7"/>
  <c r="B48" i="7"/>
  <c r="B12" i="27" s="1"/>
  <c r="B62" i="7" l="1"/>
  <c r="AG62" i="7" s="1"/>
  <c r="B5" i="28"/>
  <c r="AG48" i="7"/>
</calcChain>
</file>

<file path=xl/sharedStrings.xml><?xml version="1.0" encoding="utf-8"?>
<sst xmlns="http://schemas.openxmlformats.org/spreadsheetml/2006/main" count="506" uniqueCount="261">
  <si>
    <t>Natural Gas Sustainability Initiative | (eei.org)</t>
  </si>
  <si>
    <t>Natural Gas Sustainability Initiative (NGSI) - American Gas Association (aga.org)</t>
  </si>
  <si>
    <r>
      <rPr>
        <b/>
        <sz val="11"/>
        <rFont val="Calibri"/>
        <family val="2"/>
        <scheme val="minor"/>
      </rPr>
      <t>NGSI Template V3.0 © 2025 SLR International Corporation</t>
    </r>
    <r>
      <rPr>
        <sz val="10"/>
        <color theme="0" tint="-0.499984740745262"/>
        <rFont val="Calibri"/>
        <family val="2"/>
        <scheme val="minor"/>
      </rPr>
      <t xml:space="preserve">
NGSI Template V2.0 © 2024 SLR International Corporation
NGSI Template V1.0 </t>
    </r>
    <r>
      <rPr>
        <sz val="10"/>
        <color theme="0" tint="-0.499984740745262"/>
        <rFont val="Aptos Narrow"/>
        <family val="2"/>
      </rPr>
      <t>© 2021 M.J. Bradley &amp; Associates, LLC.</t>
    </r>
    <r>
      <rPr>
        <sz val="10"/>
        <color theme="1"/>
        <rFont val="Calibri"/>
        <family val="2"/>
        <scheme val="minor"/>
      </rPr>
      <t xml:space="preserve">
</t>
    </r>
    <r>
      <rPr>
        <b/>
        <sz val="10"/>
        <color theme="9" tint="-0.499984740745262"/>
        <rFont val="Calibri"/>
        <family val="2"/>
        <scheme val="minor"/>
      </rPr>
      <t xml:space="preserve">For questions or technical support, contact
</t>
    </r>
    <r>
      <rPr>
        <b/>
        <u/>
        <sz val="10"/>
        <color theme="9" tint="-0.499984740745262"/>
        <rFont val="Calibri"/>
        <family val="2"/>
        <scheme val="minor"/>
      </rPr>
      <t>NGSIsupport@slrconsulting.com</t>
    </r>
  </si>
  <si>
    <t xml:space="preserve">Version 3.0 Gas Processing Template - Updates </t>
  </si>
  <si>
    <t>V3.0 Updates
Read First Worksheet</t>
  </si>
  <si>
    <t>The above EEI and AGA logos are hyperlinks that take a user directly to the home page of the EEI and AGA websites.  The hyperlinks below the logos take a user directly to the website where the NGSI Protocol V3.0 and segment reporting templates are located and can be downloaded.</t>
  </si>
  <si>
    <t>Overview, Instructions &amp; References Worksheets</t>
  </si>
  <si>
    <r>
      <t xml:space="preserve">These worksheets have been separated into individual worksheets with a revised layout to improve readability.  The original template had all of these sheets included in one worksheet.  </t>
    </r>
    <r>
      <rPr>
        <sz val="11"/>
        <color rgb="FFFF0000"/>
        <rFont val="Calibri"/>
        <family val="2"/>
        <scheme val="minor"/>
      </rPr>
      <t>All auto-calculated cells are locked to prevent inadvertent editing by users of the templates.  The blue, yellow, gray, and orange highlighted cells are editable where users are instructed to either input their company’s emissions, activity or operating data or have the option of replacing the default pre-populated data.</t>
    </r>
  </si>
  <si>
    <t>Emission Factor References Worksheet</t>
  </si>
  <si>
    <t xml:space="preserve">The GHGi factors from EPA's 2020 National GHG Inventory emissions (2020 GHGi) that were used for NGSI reporting year 2022 (RY2022) emissions and earlier reporting years under V1.0 of the NGSI Protocol have been superseded in the NGSI Protocol V3.0 and the updated factors are shown in the first table in the "Emission Factor References" worksheet.  The updated factors are based on the latest updates from the EPA's 2025 National GHG Inventory (2025 GHGi) and some factors have remained unchanged from the original V1.0 of the NGSI Protocol.    </t>
  </si>
  <si>
    <t>Blank Worksheet Separators Added</t>
  </si>
  <si>
    <r>
      <rPr>
        <b/>
        <u/>
        <sz val="11"/>
        <color theme="1"/>
        <rFont val="Calibri"/>
        <family val="2"/>
        <scheme val="minor"/>
      </rPr>
      <t xml:space="preserve">
</t>
    </r>
    <r>
      <rPr>
        <sz val="11"/>
        <color theme="1"/>
        <rFont val="Calibri"/>
        <family val="2"/>
        <scheme val="minor"/>
      </rPr>
      <t xml:space="preserve">To help separate the different sets of worksheets, some blank worksheet tabs have been added. These are called "Data Entry Sheets", "Summary Data", and "Information Sheets".  Each of these worksheets are shaded in the same color as the set of worksheets to the right of them.  The "Data Entry Sheets" shaded in blue are the only worksheets requiring entering of company or facility specific data and emissions. </t>
    </r>
  </si>
  <si>
    <t>Company Information Worksheet Added</t>
  </si>
  <si>
    <t xml:space="preserve">A company information worksheet has been added for entering company and facility names.  Please complete this worksheet first as part of the data entry sheets.  This worksheet also includes a methane intensity summary of results table that will get auto-populated once all the methane emissions, activity data, and throughput data has been entered in the other two worksheets for GHGRP and Non-GHGRP facilities.  </t>
  </si>
  <si>
    <t>Process GHGRP and Process Non-GHGRP Worksheets</t>
  </si>
  <si>
    <t xml:space="preserve">On the Process GHGRP and Non-GHGRP Facilities worksheets, either "Data Entry Required" or "No Data Entry Required" have been added above each of the sections within the worksheets.  </t>
  </si>
  <si>
    <t>Process GHGRP, Process Non-GHGRP and Public Disclosure Data Worksheets</t>
  </si>
  <si>
    <t xml:space="preserve">The Process GHGRP, Non-GHGRP Facilities, and Public Disclosure Data worksheet rows/columns/cells have been color coded to match the spreadsheet key to show what sections and cells require data to be entered and what sections and cells are auto-calculated.  </t>
  </si>
  <si>
    <t>The emission factors listed in Column AB of Section 3.0 of the Process GHGRP and Process Non-GHGRP worksheets were updated to the 2025 GHGi emission factors.</t>
  </si>
  <si>
    <t xml:space="preserve">The Process GHGRP, Non-GHGRP Facilities, and Public Disclosure Data worksheets each include a spreadsheet key table showing what each of the color codes mean.  </t>
  </si>
  <si>
    <t>These worksheets can be expanded by unhiding Columns K to AA if more GHGRP or Non-GHGRP facilities need to be entered in addition to the nine that are shown.</t>
  </si>
  <si>
    <t xml:space="preserve">QA/Validation Check Added </t>
  </si>
  <si>
    <t xml:space="preserve">Auto-calculated QA checks have been added in Columns AG to AK of the Process GHGRP and Process Non-GHGRP worksheets.  These QA checks are setup to validate that the methane emission totals are being calculated correctly in the applicable sections of the two worksheets.  These checks are provided as a basic supplemental tool to help users spot and correct potential data-entry errors; however, it may not detect 100% of input errors and does not guarantee accuracy.  It is recommended that the user also perform their own QA/validation on all of their data being entered in this template.  </t>
  </si>
  <si>
    <t>Methane Intensity Reporting Template for the Gas Processing Segment 
Natural Gas Sustainability Initiative (NGSI) Methane Emissions Intensity Protocol V3.0.</t>
  </si>
  <si>
    <t>Instructions</t>
  </si>
  <si>
    <t xml:space="preserve">Description of Data Entry and Calculation Worksheets 
(Company Information, Process GHGRP Facilities, Process Non-GHGRP Facilities and Public Disclosure Data)
</t>
  </si>
  <si>
    <t>The first three sheets under the data entry grouping described in the sections below include the entry of company and facility specific data and emissions.  There are equations built into some of the cells for use in calculating methane emissions and methane intensity for facilities that trigger reporting under Subpart W of EPA's GHGRP ["Process GHGRP Facilities" worksheet] and facilities that do not trigger reporting under GHGRP ["Process Non-GHGRP Facilities" worksheet]. 
The summary data grouping ["Public Disclosure Data" worksheet] highlights information that companies would report publicly to be consistent with the NGSI Methane Emissions Intensity Protocol V3.0.  The "Public Disclosure Data" sheet captures company-level data for all facilities in the segment. General instructions are provided below; each individual row has more detailed instructions. Please reference the NGSI Methane Emissions Intensity Protocol V3.0 for additional guidance.</t>
  </si>
  <si>
    <t xml:space="preserve">Company Information Worksheet (Complete this worksheet first)
</t>
  </si>
  <si>
    <t>Complete the company information worksheet first followed by the "Process GHGRP Facilities" and "Process Non-GHGRP Facilities" worksheets.</t>
  </si>
  <si>
    <t xml:space="preserve">Section 1:  Process GHGRP and Non-GHGRP Facilities Worksheets
</t>
  </si>
  <si>
    <r>
      <t xml:space="preserve">
The process for populating the "Process GHGRP Facilities" and "Process Non-GHGRP Facilities" worksheets is almost identical, with the only difference occurring in Section 1. 
</t>
    </r>
    <r>
      <rPr>
        <b/>
        <u/>
        <sz val="10"/>
        <color rgb="FFFF0000"/>
        <rFont val="Arial"/>
        <family val="2"/>
      </rPr>
      <t>Section 1 GHGRP (Process GHGRP Facilities Sheet)</t>
    </r>
    <r>
      <rPr>
        <u/>
        <sz val="10"/>
        <color rgb="FFFF0000"/>
        <rFont val="Arial"/>
        <family val="2"/>
      </rPr>
      <t>:</t>
    </r>
    <r>
      <rPr>
        <sz val="10"/>
        <color theme="1"/>
        <rFont val="Arial"/>
        <family val="2"/>
      </rPr>
      <t xml:space="preserve">  Input emissions from sources included in the GHGRP. For the "Process GHGRP Facilities" worksheet, </t>
    </r>
    <r>
      <rPr>
        <b/>
        <u/>
        <sz val="10"/>
        <color theme="1"/>
        <rFont val="Arial"/>
        <family val="2"/>
      </rPr>
      <t>enter source-specific emissions</t>
    </r>
    <r>
      <rPr>
        <sz val="10"/>
        <color theme="1"/>
        <rFont val="Arial"/>
        <family val="2"/>
      </rPr>
      <t xml:space="preserve">. Input of total methane emissions by facility is optional.
</t>
    </r>
    <r>
      <rPr>
        <b/>
        <u/>
        <sz val="10"/>
        <color rgb="FFFF0000"/>
        <rFont val="Arial"/>
        <family val="2"/>
      </rPr>
      <t>Section 1 Non-GHGRP (Process Non-GHGRP Facilities Sheet)</t>
    </r>
    <r>
      <rPr>
        <u/>
        <sz val="10"/>
        <color rgb="FFFF0000"/>
        <rFont val="Arial"/>
        <family val="2"/>
      </rPr>
      <t>:</t>
    </r>
    <r>
      <rPr>
        <sz val="10"/>
        <color theme="1"/>
        <rFont val="Arial"/>
        <family val="2"/>
      </rPr>
      <t xml:space="preserve">  In the "Process-Non GHGRP Facilities" worksheet, emissions must be calculated using one of the listed GHGRP-approved methodologies. Because there are multiple methodologies for certain sources, these emission calculations are not automated and must be entered manually.  All emissions for sources using the GHGRP methodology should be reported in metric tons of methane.  A methane density conversion factor of 0.0192 metric tons / thousand standard cubic feet should be used if necessary.</t>
    </r>
  </si>
  <si>
    <t xml:space="preserve">Sections 2 to 4:  Process GHGRP and Non-GHGRP Facilities Worksheets
</t>
  </si>
  <si>
    <r>
      <rPr>
        <b/>
        <u/>
        <sz val="10"/>
        <color rgb="FFFF0000"/>
        <rFont val="Arial"/>
        <family val="2"/>
      </rPr>
      <t xml:space="preserve">
Section 2:</t>
    </r>
    <r>
      <rPr>
        <sz val="10"/>
        <color theme="1"/>
        <rFont val="Arial"/>
        <family val="2"/>
      </rPr>
      <t xml:space="preserve">  Input activity data for specific sources not covered by the GHGRP in the yellow-shaded cells. </t>
    </r>
    <r>
      <rPr>
        <b/>
        <sz val="10"/>
        <color theme="1"/>
        <rFont val="Arial"/>
        <family val="2"/>
      </rPr>
      <t>This is no longer applicable for the Processing segment.</t>
    </r>
    <r>
      <rPr>
        <sz val="10"/>
        <color theme="1"/>
        <rFont val="Arial"/>
        <family val="2"/>
      </rPr>
      <t xml:space="preserve"> 
</t>
    </r>
    <r>
      <rPr>
        <b/>
        <u/>
        <sz val="10"/>
        <color rgb="FFFF0000"/>
        <rFont val="Arial"/>
        <family val="2"/>
      </rPr>
      <t>Section 3:</t>
    </r>
    <r>
      <rPr>
        <sz val="10"/>
        <color theme="1"/>
        <rFont val="Arial"/>
        <family val="2"/>
      </rPr>
      <t xml:space="preserve">  Auto-calculates emissions from the specific sources entered in Section 2 are automatically calculated in Section 3 with embedded formulas using the GHG Inventory emission factors. </t>
    </r>
    <r>
      <rPr>
        <b/>
        <sz val="10"/>
        <color theme="1"/>
        <rFont val="Arial"/>
        <family val="2"/>
      </rPr>
      <t>This is no longer applicable for the Processing segment.</t>
    </r>
    <r>
      <rPr>
        <sz val="10"/>
        <color theme="1"/>
        <rFont val="Arial"/>
        <family val="2"/>
      </rPr>
      <t xml:space="preserve"> 
</t>
    </r>
    <r>
      <rPr>
        <b/>
        <u/>
        <sz val="10"/>
        <color rgb="FFFF0000"/>
        <rFont val="Arial"/>
        <family val="2"/>
      </rPr>
      <t>Section 4:</t>
    </r>
    <r>
      <rPr>
        <sz val="10"/>
        <color theme="1"/>
        <rFont val="Arial"/>
        <family val="2"/>
      </rPr>
      <t xml:space="preserve">  Auto-calculates total methane emissions from all sources for each facility.</t>
    </r>
  </si>
  <si>
    <t xml:space="preserve">Section 5:  Process GHGRP and Non-GHGRP Facilities Worksheets
</t>
  </si>
  <si>
    <r>
      <rPr>
        <b/>
        <u/>
        <sz val="10"/>
        <color rgb="FFFF0000"/>
        <rFont val="Arial"/>
        <family val="2"/>
      </rPr>
      <t xml:space="preserve">
Section 5:</t>
    </r>
    <r>
      <rPr>
        <sz val="10"/>
        <color theme="1"/>
        <rFont val="Arial"/>
        <family val="2"/>
      </rPr>
      <t xml:space="preserve">  The spreadsheet allocates methane emissions between the natural gas value chain and hydrocarbon liquids value chain. Emissions are allocated based on an energy-weighted gas ratio. The gas ratio is calculated using data entered on natural gas and liquids throughput in the blue shaded cells and average energy contents for each commodity in the orange shaded cells. Users may enter facility-specific energy contents in the orange shaded cells if the default factors are not used.  Process segment methane emissions allocated to the natural gas value chain are automatically calculated using the total emissions from Section 4 and the gas ratio.</t>
    </r>
  </si>
  <si>
    <t xml:space="preserve">Section 6:  Process GHGRP and Non-GHGRP Facilities Worksheets
</t>
  </si>
  <si>
    <r>
      <rPr>
        <b/>
        <u/>
        <sz val="10"/>
        <color rgb="FFFF0000"/>
        <rFont val="Arial"/>
        <family val="2"/>
      </rPr>
      <t xml:space="preserve">
Section 6:</t>
    </r>
    <r>
      <rPr>
        <sz val="10"/>
        <color theme="1"/>
        <rFont val="Arial"/>
        <family val="2"/>
      </rPr>
      <t xml:space="preserve">  Calculation of total methane throughput. Companies may enter their own methane content for natural gas throughput for each facility in the orange shaded cells or use the default methane content of 87%. Total methane throughput is automatically calculated using the methane content figure and the gas throughput data entered in Section 5.</t>
    </r>
  </si>
  <si>
    <t>Section 7:  Process GHGRP and Non-GHGRP Facilities Worksheets</t>
  </si>
  <si>
    <r>
      <t xml:space="preserve">
</t>
    </r>
    <r>
      <rPr>
        <b/>
        <u/>
        <sz val="10"/>
        <color rgb="FFFF0000"/>
        <rFont val="Arial"/>
        <family val="2"/>
      </rPr>
      <t>Section 7</t>
    </r>
    <r>
      <rPr>
        <sz val="10"/>
        <color theme="1"/>
        <rFont val="Arial"/>
        <family val="2"/>
      </rPr>
      <t xml:space="preserve">:  The conversion and emission factors in Section 7 are used in the methane emissions and intensity calculations and should not be altered. </t>
    </r>
  </si>
  <si>
    <t>Public Disclosure Worksheet</t>
  </si>
  <si>
    <t xml:space="preserve">
This worksheet gets auto-populated so no data entry is required.  This worksheet provides the information that companies would report publicly to be consistent with the NGSI Methane Emissions Intensity Protocol V3.0.</t>
  </si>
  <si>
    <t>Spreadsheet Key</t>
  </si>
  <si>
    <r>
      <t xml:space="preserve">Blue shaded cells designate </t>
    </r>
    <r>
      <rPr>
        <b/>
        <sz val="11"/>
        <color theme="1"/>
        <rFont val="Calibri"/>
        <family val="2"/>
        <scheme val="minor"/>
      </rPr>
      <t>required</t>
    </r>
    <r>
      <rPr>
        <sz val="11"/>
        <color theme="1"/>
        <rFont val="Calibri"/>
        <family val="2"/>
        <scheme val="minor"/>
      </rPr>
      <t xml:space="preserve"> manually entered emissions and other parametric data</t>
    </r>
  </si>
  <si>
    <r>
      <t xml:space="preserve">Yellow shaded cells designate </t>
    </r>
    <r>
      <rPr>
        <b/>
        <sz val="11"/>
        <color theme="1"/>
        <rFont val="Calibri"/>
        <family val="2"/>
        <scheme val="minor"/>
      </rPr>
      <t>required</t>
    </r>
    <r>
      <rPr>
        <sz val="11"/>
        <color theme="1"/>
        <rFont val="Calibri"/>
        <family val="2"/>
        <scheme val="minor"/>
      </rPr>
      <t xml:space="preserve"> manually entered operating or activity data</t>
    </r>
  </si>
  <si>
    <t>Orange shaded cells designate cells pre-populated with default values. The default values can be replaced with company or facility specific data if available at a company's discretion</t>
  </si>
  <si>
    <t>Green indicates that no data entry is required; cells auto-calculate once the entries in the prior sections are entered</t>
  </si>
  <si>
    <r>
      <t xml:space="preserve">Gray shaded cells designate </t>
    </r>
    <r>
      <rPr>
        <b/>
        <sz val="11"/>
        <color theme="1"/>
        <rFont val="Calibri"/>
        <family val="2"/>
        <scheme val="minor"/>
      </rPr>
      <t>optional</t>
    </r>
    <r>
      <rPr>
        <sz val="11"/>
        <color theme="1"/>
        <rFont val="Calibri"/>
        <family val="2"/>
        <scheme val="minor"/>
      </rPr>
      <t xml:space="preserve"> manually entered emissions data; these cells have no dependents and do not influence calculated values </t>
    </r>
  </si>
  <si>
    <t>Blue Shaded Worksheets are for Entry of Company Data &amp; Calculations - Data Entry Required</t>
  </si>
  <si>
    <t xml:space="preserve">Company Summary Information Worksheet </t>
  </si>
  <si>
    <t xml:space="preserve">All auto-calculated cells are locked to prevent inadvertent editing by users of the templates. </t>
  </si>
  <si>
    <t>Summary of Methane Intensity Results*</t>
  </si>
  <si>
    <t>Methane Intensity (percent)</t>
  </si>
  <si>
    <t>*This table is included to show company-wide processing segment methane intensity.  More detailed information is included in the processing GHGRP Facilities worksheet, processing Non-GHGRP Facilities worksheet, and the Public Disclosure Data worksheet</t>
  </si>
  <si>
    <t>Enter Company Name</t>
  </si>
  <si>
    <t>Gas Processing Example Company</t>
  </si>
  <si>
    <t>Enter GHGRP Facility Names</t>
  </si>
  <si>
    <t>"GHGRP Facility Name"</t>
  </si>
  <si>
    <t>Enter Non-GHGRP Facility Names</t>
  </si>
  <si>
    <t>"Non-GHGRP Facility Name"</t>
  </si>
  <si>
    <r>
      <t xml:space="preserve">Data Entry Worksheet for GHGRP Facilities
Gas Processing Segment
</t>
    </r>
    <r>
      <rPr>
        <b/>
        <sz val="10"/>
        <color rgb="FFFF0000"/>
        <rFont val="Arial"/>
        <family val="2"/>
      </rPr>
      <t>All auto-calculated cells are locked to prevent inadvertent editing by users of the templates</t>
    </r>
  </si>
  <si>
    <t>NOTE:  Worksheet can be expanded by unhiding Columns K to AA if more GHGRP Reportable facilities need to be entered.</t>
  </si>
  <si>
    <t>Section 1:  Data Entry Required (GHGRP Reported Methane Emissions for each Facility)</t>
  </si>
  <si>
    <t>Section 1: Processing Segment Emissions Calculated Using GHGRP Methodology</t>
  </si>
  <si>
    <t>Emissions Source</t>
  </si>
  <si>
    <t>Methane Emissions (Metric Ton CH4)</t>
  </si>
  <si>
    <t>GHGRP Methodology Reference</t>
  </si>
  <si>
    <t>Description of Quantification Method(s)</t>
  </si>
  <si>
    <r>
      <rPr>
        <b/>
        <u/>
        <sz val="10"/>
        <color rgb="FFFF0000"/>
        <rFont val="Arial"/>
        <family val="2"/>
      </rPr>
      <t>QA Check</t>
    </r>
    <r>
      <rPr>
        <b/>
        <sz val="10"/>
        <color rgb="FFFF0000"/>
        <rFont val="Arial"/>
        <family val="2"/>
      </rPr>
      <t xml:space="preserve">
All GHGRP Facilities Methane Emissions based on GHGRP Methodology: Total by Source Type &amp; Overall Total</t>
    </r>
  </si>
  <si>
    <t>Acid Gas Removal Unit Vents and Nitrogen Removal Unit Vents</t>
  </si>
  <si>
    <t>GHGRP Reference</t>
  </si>
  <si>
    <t>Description</t>
  </si>
  <si>
    <t xml:space="preserve">Blowdown Vent Stacks </t>
  </si>
  <si>
    <t>Combustion Units</t>
  </si>
  <si>
    <t xml:space="preserve">Compressors, Centrifugal </t>
  </si>
  <si>
    <t>Compressors, Reciprocating</t>
  </si>
  <si>
    <t>Crankcase Vents</t>
  </si>
  <si>
    <t>Dehydrator vents, glycol</t>
  </si>
  <si>
    <t>Dehydrator vents, desiccant</t>
  </si>
  <si>
    <t>Equipment Leaks</t>
  </si>
  <si>
    <t>Flare Stacks</t>
  </si>
  <si>
    <t>Hydrocarbon Liquids and Produced Water Storage Tank</t>
  </si>
  <si>
    <t>Other Large Release Events (=&gt;100 kg/hr)</t>
  </si>
  <si>
    <t>Pneumatic Device Venting (Low-Bleed, Intermittent-Bleed, and Hi-Bleed) </t>
  </si>
  <si>
    <t>Total GHGRP Methodology Methane Emissions (MT)</t>
  </si>
  <si>
    <r>
      <t xml:space="preserve">SKIP SECTION - NOT APPLiCABLE </t>
    </r>
    <r>
      <rPr>
        <sz val="16"/>
        <color theme="1"/>
        <rFont val="Arial"/>
        <family val="2"/>
      </rPr>
      <t>Section 2:  Data Entry Required (Counts of Equipment for each Facility)</t>
    </r>
  </si>
  <si>
    <t>Section 2: Processing Segment Activity Factors for Sources Using GHG Inventory Methodology</t>
  </si>
  <si>
    <t>Activity Data</t>
  </si>
  <si>
    <t>Activity Data Needed</t>
  </si>
  <si>
    <r>
      <rPr>
        <b/>
        <u/>
        <sz val="10"/>
        <color rgb="FFFF0000"/>
        <rFont val="Arial"/>
        <family val="2"/>
      </rPr>
      <t>QA Check</t>
    </r>
    <r>
      <rPr>
        <b/>
        <sz val="10"/>
        <color rgb="FFFF0000"/>
        <rFont val="Arial"/>
        <family val="2"/>
      </rPr>
      <t xml:space="preserve">
All GHGRP Facilities:  
Total Equipment Counts</t>
    </r>
  </si>
  <si>
    <r>
      <t xml:space="preserve">SKIP SECTION - NOT APPLiCABLE </t>
    </r>
    <r>
      <rPr>
        <sz val="16"/>
        <color theme="1"/>
        <rFont val="Arial"/>
        <family val="2"/>
      </rPr>
      <t xml:space="preserve">Section 3:  Auto-Calculated No Data Entry Required </t>
    </r>
  </si>
  <si>
    <t>Section 3: Processing Segment Emissions Calculated Using GHG Inventory Methodology</t>
  </si>
  <si>
    <t>GHGI Emissions Factor (See Reference Data)</t>
  </si>
  <si>
    <t>Description of Quantification Method</t>
  </si>
  <si>
    <r>
      <rPr>
        <b/>
        <u/>
        <sz val="10"/>
        <color rgb="FFFF0000"/>
        <rFont val="Arial"/>
        <family val="2"/>
      </rPr>
      <t>QA Check</t>
    </r>
    <r>
      <rPr>
        <b/>
        <sz val="10"/>
        <color rgb="FFFF0000"/>
        <rFont val="Arial"/>
        <family val="2"/>
      </rPr>
      <t xml:space="preserve">
All GHGRP Facilities Methane Emissions based on GHGi Methodology: Total by Source Type &amp; Overall Total</t>
    </r>
  </si>
  <si>
    <t xml:space="preserve">Section 4:  Auto-Calculated No Data Entry Required </t>
  </si>
  <si>
    <t>Section 4: Total Methane Emissions PER Processing Facility (GHGRP and GHGi Methodology Basis)</t>
  </si>
  <si>
    <r>
      <rPr>
        <b/>
        <u/>
        <sz val="10"/>
        <color rgb="FFFF0000"/>
        <rFont val="Arial"/>
        <family val="2"/>
      </rPr>
      <t>QA Check</t>
    </r>
    <r>
      <rPr>
        <b/>
        <sz val="10"/>
        <color rgb="FFFF0000"/>
        <rFont val="Arial"/>
        <family val="2"/>
      </rPr>
      <t xml:space="preserve">
All GHGRP Facilities: Total Methane Emissions GHGRP Methodologies</t>
    </r>
  </si>
  <si>
    <t>Total Methane Emissions (MT, sum of GHGRP Emissions from Row 19)</t>
  </si>
  <si>
    <t>Section 5:  Blue Cells (Data Entry Required), Orange Cells (Use Defaults or Enter Facility Specific Data), and Green Cells (Auto-Calculated)</t>
  </si>
  <si>
    <t>Section 5: Total Methane Emissions PER Processing Facility and Processing Segment Total (after Gas-Liquid Ratio Allocation)</t>
  </si>
  <si>
    <r>
      <rPr>
        <b/>
        <u/>
        <sz val="10"/>
        <color rgb="FFFF0000"/>
        <rFont val="Arial"/>
        <family val="2"/>
      </rPr>
      <t>QA Check</t>
    </r>
    <r>
      <rPr>
        <b/>
        <sz val="10"/>
        <color rgb="FFFF0000"/>
        <rFont val="Arial"/>
        <family val="2"/>
      </rPr>
      <t xml:space="preserve">
All GHGRP Facilities: Total Gas and Liquid Throughput and Total Methane Emissions after applying Gas Ratio Allocation</t>
    </r>
  </si>
  <si>
    <t>Gas Processed at Processing Facilities (Mscf)</t>
  </si>
  <si>
    <t>Volume (thousand standard cubic feet) of gas processed consistent with 98.236(aa)(3)(ii) as reported to the GHGRP</t>
  </si>
  <si>
    <t>Energy Content of Gas Processed (MMBTU/Mscf)</t>
  </si>
  <si>
    <t>Assume a default raw gas higher heating value of 1.235 MMBtu per thousand standard cubic feet from Table 3-8 of the API Compendium or enter a facility-specific factor</t>
  </si>
  <si>
    <t>Energy Equivalent of Gas Processed (MMBTU)</t>
  </si>
  <si>
    <t>Product of processed gas volume and energy content (Row 38 * Row 39)</t>
  </si>
  <si>
    <t>Natural Gas Liquids Processed at Processing Facilities (bbls)</t>
  </si>
  <si>
    <t>Volume (barrels) of natural gas liquids processed consistent with 98.236(aa)(3)(iv) as reported to the GHGRP</t>
  </si>
  <si>
    <t>Energy Content of Natural Gas Liquids Processed (MMBTU/bbl)</t>
  </si>
  <si>
    <t>Assume a default heating value of 3.82 MMBtu per barrel (consistent with propane liquids) from API Compendium Table 3-8 or enter a facility-specific factor</t>
  </si>
  <si>
    <t>Energy Equivalent of Natural Gas Liquids Processed (MMBtu)</t>
  </si>
  <si>
    <t>Product of processed natural gas liquids volume and energy content (Row 41 * Row 42)</t>
  </si>
  <si>
    <t>Gas Ratio</t>
  </si>
  <si>
    <r>
      <t>Calculate the gas ratio (</t>
    </r>
    <r>
      <rPr>
        <i/>
        <sz val="10"/>
        <color theme="1"/>
        <rFont val="Arial"/>
        <family val="2"/>
      </rPr>
      <t>GR</t>
    </r>
    <r>
      <rPr>
        <sz val="10"/>
        <color theme="1"/>
        <rFont val="Arial"/>
        <family val="2"/>
      </rPr>
      <t>) as the energy equivalent of processed natural gas divided by the total energy equivalent of processed natural gas and natural gas liquids (Row 40 / (Row 40 + Row 43))</t>
    </r>
  </si>
  <si>
    <t>Natural Gas Supply Chain Methane Emissions from Sources Allocating all Methane to Natural Gas (MT)</t>
  </si>
  <si>
    <t>Metric tons of methane from acid gas removal units, combustion units, compressors, crankcase vents, and dehydrators. All of this methane is allocated to the natural gas value chain</t>
  </si>
  <si>
    <t>Natural Gas Supply Chain Methane Emissions from Sources Allocating Methane with Gas Ratio (MT)</t>
  </si>
  <si>
    <t>Metric tons of methane from blowdowns, equipment leaks, flares, hydrocarbon liquids and produced water storage tanks, other large release events, and pneumatic devices multiplied by the gas ratio</t>
  </si>
  <si>
    <t>Total Natural Gas Supply Chain Methane Emissions Allocation (MT)</t>
  </si>
  <si>
    <t>Total methane allocated to the natural gas value chain for each GHGRP facility (sum of Row 45 and Row 46)</t>
  </si>
  <si>
    <r>
      <rPr>
        <b/>
        <u/>
        <sz val="10"/>
        <color rgb="FFFF0000"/>
        <rFont val="Arial"/>
        <family val="2"/>
      </rPr>
      <t>Final QA Check</t>
    </r>
    <r>
      <rPr>
        <b/>
        <sz val="10"/>
        <color rgb="FFFF0000"/>
        <rFont val="Arial"/>
        <family val="2"/>
      </rPr>
      <t xml:space="preserve">
Rows 51 and 52 Total Post-Gas Ratio Allocation Methane Emissions for All GHGRP Facilities and Sources in Sections 1.0, 3.0, and 5.0</t>
    </r>
  </si>
  <si>
    <t>Total Processing Methane Emissions Allocated to Natural Gas (MT)</t>
  </si>
  <si>
    <t>Total methane emissions from GHGRP-reporting facilities allocated to the natural gas supply chain (sum of Row 47)</t>
  </si>
  <si>
    <t>If ERROR is specified, please recheck values entered in Sections 1.0, 2.0, and 5.0</t>
  </si>
  <si>
    <t>Section 6:  Orange Cells (Use Defaults or Enter Facility Specific Data) and Green Cells (Auto-Calculated)</t>
  </si>
  <si>
    <t>Section 6: Total Methane Throughput PER Processing Facility and Processing Segment Total</t>
  </si>
  <si>
    <r>
      <rPr>
        <b/>
        <u/>
        <sz val="10"/>
        <color rgb="FFFF0000"/>
        <rFont val="Arial"/>
        <family val="2"/>
      </rPr>
      <t>QA Check</t>
    </r>
    <r>
      <rPr>
        <b/>
        <sz val="10"/>
        <color rgb="FFFF0000"/>
        <rFont val="Arial"/>
        <family val="2"/>
      </rPr>
      <t xml:space="preserve">
All GHGRP Facilities: Total Natural Gas and Methane Throughput </t>
    </r>
  </si>
  <si>
    <t>Methane Content (percent)</t>
  </si>
  <si>
    <t>To convert throughput to methane, the reporting company can use and disclose its own estimate of the methane content of processed gas or can use a default factor of 87 percent. Change value for each facility as appropriate</t>
  </si>
  <si>
    <t>Natural Gas Throughput (Mscf)</t>
  </si>
  <si>
    <t>For companies with processing operations, segment throughput equates to the volume of gas processed consistent with 98.236(aa)(3)(ii) in the GHGRP</t>
  </si>
  <si>
    <t>Methane Throughput (Mscf)</t>
  </si>
  <si>
    <t>Methane throughput for each GHGRP facility; methane content multiplied by natural gas throughput (Row 53 * Row 54)</t>
  </si>
  <si>
    <t>Total Methane Throughput (Mscf)</t>
  </si>
  <si>
    <t>GHGRP facility-wide processing segment methane throughput; sum of methane throughput across all facilities from Row 55</t>
  </si>
  <si>
    <t>If ERROR is specified, please recheck values entered in Section 5.0</t>
  </si>
  <si>
    <t xml:space="preserve">Section 7:  Auto-Calculated No Data Entry Required </t>
  </si>
  <si>
    <t>Section 7: Total Methane Intensity (Percent) PER Processing Facility and Processing Segment Total (Percent)</t>
  </si>
  <si>
    <r>
      <rPr>
        <b/>
        <u/>
        <sz val="10"/>
        <color rgb="FFFF0000"/>
        <rFont val="Arial"/>
        <family val="2"/>
      </rPr>
      <t>QA Check</t>
    </r>
    <r>
      <rPr>
        <b/>
        <sz val="10"/>
        <color rgb="FFFF0000"/>
        <rFont val="Arial"/>
        <family val="2"/>
      </rPr>
      <t xml:space="preserve">
All GHGRP Facilities: Total Processing Segment Methane Intensity after applying Gas Ratio Allocation to Methane Emissions</t>
    </r>
  </si>
  <si>
    <t xml:space="preserve">Description </t>
  </si>
  <si>
    <t>GHGRP Facility-Specific Processing Segment Methane Intensity</t>
  </si>
  <si>
    <t>GHGRP facility methane intensity (total methane allocated to natural gas from Row 47 / (facility methane throughput from Row 55 * methane density))</t>
  </si>
  <si>
    <t>GHGRP Facility-Wide Processing Segment Methane Intensity</t>
  </si>
  <si>
    <t>Methane intensity across all GHGRP facilities (total methane allocated to natural gas from Row 48 / (total methane throughput from Row 56 * methane density))</t>
  </si>
  <si>
    <t>If ERROR is specified, please recheck values entered in Sections 5.0 and 6.0</t>
  </si>
  <si>
    <r>
      <t xml:space="preserve">Data Entry Worksheet for Non-GHGRP Facilities
Gas Processing Segment
</t>
    </r>
    <r>
      <rPr>
        <b/>
        <sz val="10"/>
        <color rgb="FFFF0000"/>
        <rFont val="Arial"/>
        <family val="2"/>
      </rPr>
      <t>All auto-calculated cells are locked to prevent inadvertent editing by users of the templates</t>
    </r>
  </si>
  <si>
    <t>Section 1:  Data Entry Required (GHGRP-Based Methane Emissions for each Facility)</t>
  </si>
  <si>
    <r>
      <rPr>
        <b/>
        <u/>
        <sz val="10"/>
        <color rgb="FFFF0000"/>
        <rFont val="Arial"/>
        <family val="2"/>
      </rPr>
      <t>QA Check</t>
    </r>
    <r>
      <rPr>
        <b/>
        <sz val="10"/>
        <color rgb="FFFF0000"/>
        <rFont val="Arial"/>
        <family val="2"/>
      </rPr>
      <t xml:space="preserve">
All Non-GHGRP Facilities Methane Emissions based on GHGRP Methodology: Total by Source Type &amp; Overall Total</t>
    </r>
  </si>
  <si>
    <r>
      <rPr>
        <b/>
        <u/>
        <sz val="10"/>
        <color rgb="FFFF0000"/>
        <rFont val="Arial"/>
        <family val="2"/>
      </rPr>
      <t>QA Check</t>
    </r>
    <r>
      <rPr>
        <b/>
        <sz val="10"/>
        <color rgb="FFFF0000"/>
        <rFont val="Arial"/>
        <family val="2"/>
      </rPr>
      <t xml:space="preserve">
All Non-GHGRP Facilities:  
Total Equipment Counts</t>
    </r>
  </si>
  <si>
    <r>
      <rPr>
        <b/>
        <u/>
        <sz val="10"/>
        <color rgb="FFFF0000"/>
        <rFont val="Arial"/>
        <family val="2"/>
      </rPr>
      <t>QA Check</t>
    </r>
    <r>
      <rPr>
        <b/>
        <sz val="10"/>
        <color rgb="FFFF0000"/>
        <rFont val="Arial"/>
        <family val="2"/>
      </rPr>
      <t xml:space="preserve">
All Non-GHGRP Facilities Methane Emissions based on GHGi Methodology: Total by Source Type &amp; Overall Total</t>
    </r>
  </si>
  <si>
    <r>
      <rPr>
        <b/>
        <u/>
        <sz val="10"/>
        <color rgb="FFFF0000"/>
        <rFont val="Arial"/>
        <family val="2"/>
      </rPr>
      <t>QA Check</t>
    </r>
    <r>
      <rPr>
        <b/>
        <sz val="10"/>
        <color rgb="FFFF0000"/>
        <rFont val="Arial"/>
        <family val="2"/>
      </rPr>
      <t xml:space="preserve">
All Non-GHGRP Facilities: Total Methane Emissions GHGRP Methodologies</t>
    </r>
  </si>
  <si>
    <r>
      <rPr>
        <b/>
        <u/>
        <sz val="10"/>
        <color rgb="FFFF0000"/>
        <rFont val="Arial"/>
        <family val="2"/>
      </rPr>
      <t>QA Check</t>
    </r>
    <r>
      <rPr>
        <b/>
        <sz val="10"/>
        <color rgb="FFFF0000"/>
        <rFont val="Arial"/>
        <family val="2"/>
      </rPr>
      <t xml:space="preserve">
All Non-GHGRP Facilities: Total Gas and Liquid Throughput and Total Methane Emissions after applying Gas Ratio Allocation</t>
    </r>
  </si>
  <si>
    <r>
      <rPr>
        <b/>
        <u/>
        <sz val="10"/>
        <color rgb="FFFF0000"/>
        <rFont val="Arial"/>
        <family val="2"/>
      </rPr>
      <t>Final QA Check</t>
    </r>
    <r>
      <rPr>
        <b/>
        <sz val="10"/>
        <color rgb="FFFF0000"/>
        <rFont val="Arial"/>
        <family val="2"/>
      </rPr>
      <t xml:space="preserve">
Rows 51 and 52 Total Post-Gas Ratio Allocation Methane Emissions for All Non-GHGRP Facilities and Sources in Sections 1.0, 3.0, and 5.0</t>
    </r>
  </si>
  <si>
    <r>
      <rPr>
        <b/>
        <u/>
        <sz val="10"/>
        <color rgb="FFFF0000"/>
        <rFont val="Arial"/>
        <family val="2"/>
      </rPr>
      <t>QA Check</t>
    </r>
    <r>
      <rPr>
        <b/>
        <sz val="10"/>
        <color rgb="FFFF0000"/>
        <rFont val="Arial"/>
        <family val="2"/>
      </rPr>
      <t xml:space="preserve">
All Non-GHGRP Facilities: Total Natural Gas and Methane Throughput </t>
    </r>
  </si>
  <si>
    <t>Processing Segment Throughput</t>
  </si>
  <si>
    <t>Green Shaded Worksheet Summarizes Results for Data Disclosure(s) - No Data Entry Required</t>
  </si>
  <si>
    <r>
      <t xml:space="preserve">Summary Disclosure Data (Auto-Calculated; No Data Entry Required)
</t>
    </r>
    <r>
      <rPr>
        <b/>
        <sz val="10"/>
        <color rgb="FFFF0000"/>
        <rFont val="Arial"/>
        <family val="2"/>
      </rPr>
      <t>All auto-calculated cells are locked to prevent inadvertent editing by users of the templates</t>
    </r>
  </si>
  <si>
    <t xml:space="preserve">NGSI participants are encouraged to publicly report the following data each year. NGSI requests data at a company level. However, companies may also choose to disclose facility-level methane emissions and intensity </t>
  </si>
  <si>
    <t>Disclosure Element</t>
  </si>
  <si>
    <t>Reported Data</t>
  </si>
  <si>
    <t>Total Methane Emissions (MT)</t>
  </si>
  <si>
    <t xml:space="preserve">Total processing segment methane emissions from GHGRP and non GHGRP facilities </t>
  </si>
  <si>
    <t>Natural Gas Processed (Mscf)</t>
  </si>
  <si>
    <t>Total volume of natural gas processed by GHGRP and non GHGRP facilities</t>
  </si>
  <si>
    <t>Energy Content of Natural Gas Processed (MMBtu/Mscf)</t>
  </si>
  <si>
    <t>Raw gas higher heating value (weighted average energy content of all gas processed)</t>
  </si>
  <si>
    <t>Methane Content of Natural Gas Processed (%)</t>
  </si>
  <si>
    <t>Methane content of natural gas (weighted average methane content of all gas processed)</t>
  </si>
  <si>
    <t>Natural Gas Liquids Processed (bbl)</t>
  </si>
  <si>
    <t>Total volume of natural gas liquids processed by GHGRP and non GHGRP facilities</t>
  </si>
  <si>
    <t>Energy Content of Natural Gas Liquids Processed (MMBtu/bbl)</t>
  </si>
  <si>
    <t>Heating value of natural gas liquids (weighted average energy content of all liquids processed)</t>
  </si>
  <si>
    <t>Gas Ratio (%)</t>
  </si>
  <si>
    <t>Share of natural gas processed on an energy equivalent basis (energy content of natural gas throughput divided by sum of energy content of natural gas and NGL throughput)</t>
  </si>
  <si>
    <t>NGSI Methane Emissions Intensity (%)</t>
  </si>
  <si>
    <t>Methane emissions intensity associated with natural gas processing (methane emissions allocated to natural gas divided by total methane throughput)</t>
  </si>
  <si>
    <t>Yellow Shaded Worksheets are for Information and Reference Purposes Only - No Data Entry Required</t>
  </si>
  <si>
    <t>Overview</t>
  </si>
  <si>
    <r>
      <rPr>
        <sz val="10"/>
        <color rgb="FF000000"/>
        <rFont val="Arial"/>
        <family val="2"/>
      </rPr>
      <t xml:space="preserve">The NGSI Methane Emissions Intensity Protocol v3.0 describes a methodology for calculating company-level methane emission intensities for each segment of the natural gas supply chain in which a company operates. 
The protocol encompasses the following methane emission sources and methodologies for the applicable natural gas industry segment in this reporting template: 
1.  Methane emission sources from facilities that trigger reporting under EPA's Greenhouse Gas Reporting Program (GHGRP).
2.  Methane emission sources from facilities that do not trigger reporting under EPA's GHGRP.
3.  A subset of methane emission sources that are not currently required to be reported under EPA's existing GHGRP.
The emissions from the sources are calculated using a combination of company reported activity data, GHGRP and EPA's National Greenhouse Gas Inventory (GHGi) specified methodologies and emission factors.  
</t>
    </r>
    <r>
      <rPr>
        <b/>
        <sz val="10"/>
        <color rgb="FF000000"/>
        <rFont val="Arial"/>
        <family val="2"/>
      </rPr>
      <t>NOTE:</t>
    </r>
    <r>
      <rPr>
        <sz val="10"/>
        <color rgb="FF000000"/>
        <rFont val="Arial"/>
        <family val="2"/>
      </rPr>
      <t xml:space="preserve">  The Onshore Production, Gathering &amp; Boosting, and Processing segments covered in the NGSI protocols includes an approach to allocating methane emissions to the natural gas and liquids (crude oil, condensate, and other hydrocarbon liquids) produced and processed in these segments.  The Transmission &amp; Storage and Distribution segments require only minimal levels of liquid processing intended primarily to meet natural gas quality specifications for natural gas pipeline transportation and delivery to end users.  Therefore, the methane emissions from the Transmission &amp; Storage and Distribution segments are allocated solely to natural gas. 
</t>
    </r>
    <r>
      <rPr>
        <b/>
        <u/>
        <sz val="10"/>
        <color rgb="FFFF0000"/>
        <rFont val="Arial"/>
        <family val="2"/>
      </rPr>
      <t xml:space="preserve">General Description of Methane Intensity Methodology
</t>
    </r>
    <r>
      <rPr>
        <sz val="10"/>
        <color rgb="FF000000"/>
        <rFont val="Arial"/>
        <family val="2"/>
      </rPr>
      <t xml:space="preserve">1. </t>
    </r>
    <r>
      <rPr>
        <b/>
        <sz val="10"/>
        <color rgb="FF000000"/>
        <rFont val="Arial"/>
        <family val="2"/>
      </rPr>
      <t xml:space="preserve"> Numerator (mass of methane emitted):</t>
    </r>
    <r>
      <rPr>
        <sz val="10"/>
        <color rgb="FF000000"/>
        <rFont val="Arial"/>
        <family val="2"/>
      </rPr>
      <t xml:space="preserve">  Company methane emissions for each of their natural gas segments in which they operate serves as the numerator for the methane intensity formula for that segment.
2.  </t>
    </r>
    <r>
      <rPr>
        <b/>
        <sz val="10"/>
        <color rgb="FF000000"/>
        <rFont val="Arial"/>
        <family val="2"/>
      </rPr>
      <t>Denominator (volume of natural gas):</t>
    </r>
    <r>
      <rPr>
        <sz val="10"/>
        <color rgb="FF000000"/>
        <rFont val="Arial"/>
        <family val="2"/>
      </rPr>
      <t xml:space="preserve">  Volume of natural gas produced for companies in the Onshore Production and Gathering &amp; Boosting segments, volume of processed natural gas for the companies in the Gas Processing segment, and volume of Natural Gas Throughput for companies in the Transmission &amp; Storage and Distribution segments serves as the denominator for the methane intensity formula within each of these segments.
3.  </t>
    </r>
    <r>
      <rPr>
        <b/>
        <sz val="10"/>
        <color rgb="FF000000"/>
        <rFont val="Arial"/>
        <family val="2"/>
      </rPr>
      <t>Denominator Conversion to Methane (volume of natural gas to mass of methane)</t>
    </r>
    <r>
      <rPr>
        <sz val="10"/>
        <color rgb="FF000000"/>
        <rFont val="Arial"/>
        <family val="2"/>
      </rPr>
      <t xml:space="preserve">:  The denominator determined in #2 needs to be converted from total natural gas produced, processed, or transported (throughput) to the methane portion of the natural gas volume by applying an average methane content to that volume.  After the volume gets converted to methane, the standard density of methane (0.0192 kg/standard cubic feet(scf)) is applied to convert to mass of methane
4.  </t>
    </r>
    <r>
      <rPr>
        <b/>
        <sz val="10"/>
        <color rgb="FF000000"/>
        <rFont val="Arial"/>
        <family val="2"/>
      </rPr>
      <t>Methane Intensity (percent)</t>
    </r>
    <r>
      <rPr>
        <sz val="10"/>
        <color rgb="FF000000"/>
        <rFont val="Arial"/>
        <family val="2"/>
      </rPr>
      <t xml:space="preserve"> = Numerator (#1) divided by Denominator (#3) multiplied by 100 to get a methane intensity as a percentage.
Additional details on the methodology and approach are available in the NGSI Methane Emissions Intensity Protocol V3.0.</t>
    </r>
  </si>
  <si>
    <t>FACTORS USED IN RY2025 REPORTS</t>
  </si>
  <si>
    <t>Reference Data: Conversion and Emission Factor Data for NGSI Protocol V3.0</t>
  </si>
  <si>
    <t>Conversion Factor</t>
  </si>
  <si>
    <t>Parameter</t>
  </si>
  <si>
    <t>Value</t>
  </si>
  <si>
    <t>Unit</t>
  </si>
  <si>
    <t>Notes</t>
  </si>
  <si>
    <t>Methane Density (Source: 40 CFR 98.233(v))</t>
  </si>
  <si>
    <t>metric ton/thousand standard cubic feet</t>
  </si>
  <si>
    <t>To convert thousand standard cubic feet (Mscf) methane to metric ton (MT) methane, multiply Mscf by 0.0192</t>
  </si>
  <si>
    <r>
      <rPr>
        <b/>
        <sz val="12"/>
        <color rgb="FFFF0000"/>
        <rFont val="Arial"/>
        <family val="2"/>
      </rPr>
      <t>NOT APPLICABLE</t>
    </r>
    <r>
      <rPr>
        <b/>
        <sz val="12"/>
        <color theme="1"/>
        <rFont val="Arial"/>
        <family val="2"/>
      </rPr>
      <t xml:space="preserve"> - Emission Factors for GHG Inventory Methodology Sources</t>
    </r>
  </si>
  <si>
    <t>Emission Factor</t>
  </si>
  <si>
    <t>Units</t>
  </si>
  <si>
    <t>Source for NGSI Protocol V3.0</t>
  </si>
  <si>
    <t>Processing</t>
  </si>
  <si>
    <t>GHGI EFs</t>
  </si>
  <si>
    <t>FACTORS USED IN RY2023 AND RY2024 REPORTS</t>
  </si>
  <si>
    <t>Reference Data: Conversion and Emission Factor Data for NGSI Protocol V2.0</t>
  </si>
  <si>
    <t>Emission Factors for GHG Inventory Methodology Sources</t>
  </si>
  <si>
    <t>Source for NGSI Protocol 2.0</t>
  </si>
  <si>
    <t>Acid gas removal units</t>
  </si>
  <si>
    <t>kg CH4/AGRU</t>
  </si>
  <si>
    <t>2023 GHGi emissions for processing segment; factor unchanged from 2020 GHGi</t>
  </si>
  <si>
    <t>Dry seals on centrifugal compressors</t>
  </si>
  <si>
    <t>kg CH4/dry seal compressor</t>
  </si>
  <si>
    <r>
      <t xml:space="preserve">2023 GHGi emissions for processing segment </t>
    </r>
    <r>
      <rPr>
        <b/>
        <sz val="10"/>
        <color theme="0"/>
        <rFont val="Arial"/>
        <family val="2"/>
      </rPr>
      <t>OR manually enter the emission factor in Cell D18 if using alternative calculation methodology as explained in the Process GHGRP and Process Non-GHGRP worksheets</t>
    </r>
  </si>
  <si>
    <t>Low-bleed pneumatic controllers (Use Transmission EF)</t>
  </si>
  <si>
    <t>kg CH4/PC</t>
  </si>
  <si>
    <t>2023 GHGi emissions for processing segment</t>
  </si>
  <si>
    <t>Intermittent-bleed pneumatic controllers  (Use Transmission EF)</t>
  </si>
  <si>
    <t>High-bleed pneumatic controllers  (Use Transmission EF)</t>
  </si>
  <si>
    <t>*Pneumatic controllers use GHG Inventory emissions factors for controllers in transmission service from the Transmission &amp; Storage segment. These component-level factors are used in place of the GHG Inventory’s plant-level pneumatic controller emission factor for the processing segment. Many pneumatic devices at processing plants are driven by electricity or instrument air rather than natural gas, and thus have zero emissions. Component-level factors therefore more accurately estimate actual emissions compared to a plant-level factor, which does not reflect actual component types and counts.</t>
  </si>
  <si>
    <t xml:space="preserve">NOTE:  For those factors noted as unchanged from the 2020 GHGi, this was not intentionally kept unchanged.  These are the factors that were specified in the 2023 GHGi and they just happen to have remained the same as the factors from the 2020 GHGi. </t>
  </si>
  <si>
    <t>SUPERSEDED FACTORS USED IN RY2022 and EARLIER YEAR REPORTS (For Information Only)</t>
  </si>
  <si>
    <t>Reference Data: Conversion and Emission Factor Data for NGSI Protocol V1.0</t>
  </si>
  <si>
    <t>Source for NGSI Protocol 1.0</t>
  </si>
  <si>
    <t>Onshore Production</t>
  </si>
  <si>
    <t>Wells drilled in the calendar year</t>
  </si>
  <si>
    <t>kg CH4/well drilled</t>
  </si>
  <si>
    <t>2020 GHGI production segment</t>
  </si>
  <si>
    <t>Floating roof storage tanks</t>
  </si>
  <si>
    <t>kg CH4/tank</t>
  </si>
  <si>
    <t>2018 GHGI petroleum systems production segment</t>
  </si>
  <si>
    <t>2020 GHGI processing segment</t>
  </si>
  <si>
    <t>Vessels blowdowns (applies to separators, heater-treaters, dehydrators, and in-line heaters)</t>
  </si>
  <si>
    <t>kg CH4/vessel</t>
  </si>
  <si>
    <t>PRVs releases</t>
  </si>
  <si>
    <t>kg CH4/PRV</t>
  </si>
  <si>
    <t>Compressor starts</t>
  </si>
  <si>
    <t>kg CH4/compressor</t>
  </si>
  <si>
    <t>Compressor blowdowns</t>
  </si>
  <si>
    <t>GHGRP References and Methodology Descriptions for Processing - GHGRP and Non-GHGRP Facilities</t>
  </si>
  <si>
    <t>Acid Gas Removal Units (AGRU) and Nitrogen Removal Units (NRU)</t>
  </si>
  <si>
    <t>40 CFR 98.233(d)(2)
40 CFR 98.233(d)(3)
40 CFR 98.233(d)(4)
40 CFR 98.233(d)(11)
40 CFR 98.233(d)</t>
  </si>
  <si>
    <t>Subpart W – Calculation Method 2 if a vent meter is installed, use the composition and annual volume of vent gas to calculate emissions of CH4.
Subpart W – Calculation Method 3 if a vent meter is not installed, use inlet and/or outlet gas flow rate and gas composition.
Subpart W – Calculation Method 4 if a vent meter is not installed, use a standard simulation software package. If a vent meter is installed at an AGRU, you must determine the difference between the measured and simulated vent gas volume. 
If venting is routed to a flare, calculate and report emissions under flare stack emissions as specified in 40 CFR 98.233(n).
If venting is routed to combustion, calculate and report under 40 CFR 98.233(z).</t>
  </si>
  <si>
    <t>40 CFR 98.233(i)(1)
40 CFR 98.233(i)(2) 
40 CFR 98.233(i)(3)</t>
  </si>
  <si>
    <t xml:space="preserve">Subpart W – To determine applicability, calculate unique physical volumes between isolation valves using engineering estimates based on best available data.
Subpart W – Calculation method using engineering calculation method by unique physical volume.
Subpart W – Calculation method using direct measurement of emissions using a flow meter.
For the facilities not subject to reporting under Subpart W, an alternate calculation method can be used.  This alternate calculation method uses actual event counts multiplied by the average unique physical volumes as calculated from all company-specific Subpart W facility events.  </t>
  </si>
  <si>
    <t>40 CFR 98.233(z)
40 CFR 98.33(c)</t>
  </si>
  <si>
    <t xml:space="preserve">Subpart W – only external combustion units greater than 5 MMBtu/hr and internal combustion units greater than 130 hp are applicable.
Subpart C methods, as applicable based on fuel type – Calculation using fuel usage as recorded or measured, fuel higher heating value (“HHV”) default value or as calculated from measurements, and fuel-specific emission factors. </t>
  </si>
  <si>
    <t>40 CFR 98.233(o)(1)(i)
40 CFR 98.233(o)(6)
40 CFR 98.233(o)(1)(iii) 
40 CFR 98.233(o)(8)
40 CFR 98.233(o)(1)(ii)
40 CFR 98.233(o)(1)(iv)
40 CFR 98.233(o)(7)
40 CFR 98.233(o)(9)
40 CFR 98.233(o)</t>
  </si>
  <si>
    <t xml:space="preserve">Subpart W – Individual compressor source “as found” measurements taken at least once annually and based on compressor mode:
•	Operating mode or standby-pressurized-mode: blowdown valve leakage, methods specific to either wet seal oil degassing vent or dry seal vent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or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98.233(o)(1) through (11) do not apply.
For the facilities not subject to reporting under Subpart W, an alternate calculation method can be used.  This alternate calculation method uses average company emission factor based on all company-specific Subpart W centrifugal compressor measurements. </t>
  </si>
  <si>
    <t xml:space="preserve">40 CFR 98.233(p)(1)(i)
40 CFR 92.233(p)(6)
40 CFR 98.233(p)(1)(iii)
40 CFR 98.233(p)(8)
40 CFR 98.233(p)(1)(ii)
40 CFR 98.233(p)(1)(iv)
40 CFR 98.233(p)(7)
40 CFR 98.233(p)(9)
40 CFR 98.233(p)
</t>
  </si>
  <si>
    <t xml:space="preserve">Subpart W – Individual reciprocating compressor source “as found” measurements taken at least once annually and based on compressor mode:
•	Operating mode or standby-pressurized mode: blowdown valve leakage and rod packing emissions
•	Not-operating-depressurized mode: isolation valve leakage (no measurement required if blind flanges and no operation).
Calculate volumetric emissions from “as found” measurements for individual compressor source from each mode-source combination that was measured during the calendar year; use reporter-specific emission factor for mode-source combinations not measured in the reporting year.
Manifolded “as found” measurements can be taken at the common vent stack and volumetric emissions calculated for the manifolded group.
Subpart W – continuous source monitoring can be used to measure volumetric emissions and calculate annual emissions (individual and manifolded).  If manifolded, emissions calculated for the manifolded group.
If venting is routed to a flare, calculate and report emissions under flare stack emissions as specified in 40 CFR 98.233(n).  If venting is routed to combustion, calculate and report emissions as specified in Subpart C.  If venting is routed to vapor recovery system 40 CFR 98.233(p)(1) through (11) do not apply.
For the facilities not subject to reporting under Subpart W, an alternate calculation method can be used.  This alternate calculation method uses average company emission factor based on all company-specific Subpart W reciprocating compressor measurements.  </t>
  </si>
  <si>
    <t>40 CFR 98.233(ee)(1)
40 CFR 98.233(ee)(2)
40 CFR 98.233(ee)</t>
  </si>
  <si>
    <t>Subpart W – Calculation Method 1 using direct measurement to determine annual RICE emissions.
Subpart W – Calculation Method 2 using default emission factor applicable per hour per RICE.
If venting is routed to a flare, calculate and report emissions under flare stack emissions as specified in 40 CFR 98.233(n)..</t>
  </si>
  <si>
    <t xml:space="preserve">40 CFR 98.233(e)
40 CFR 98.233(e)(1)
40 CFR 98.233(e)(2)
40 CFR 98.233(e)(4)
40 CFR 98.233(e)(5)
</t>
  </si>
  <si>
    <t>Subpart W – Glycol dehydrator methodology based on annual average daily natural gas throughput and/or emissions routing:
•	≥ 0.4 mscf/day use Calculation Method 1. 
•	&gt; 0 mscf/day and &lt; 0.4 mscf/day use either Calculation Method 1 or 2.
•	If vents are routed to vapor recovery system, use methods in 98.233(e)(4).
•	If vents routed to regenerator firebox/fire tubes or other non-flare combustion units, use methods in 98.233(e)(5).
•	If vents routed to flare, calculate and report emissions under flare stack emissions as specified in 40 CFR 98.233(n).
Subpart W – Calculation Method 1 using computer modeling for both still vent and, if applicable, flash tank vents. Required if software program is used for compliance with federal or state regulations, air permit requirements or annual emission inventory.
Subpart W – Calculation Method 2 using emission factors and population counts for glycol dehydrators.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Subpart W – Calculation for combustion emissions when routed to non-flare combustion unit using flow and composition. If CEMS is installed on a combustion device, use Tier 4 Calculation Method in Subpart C.</t>
  </si>
  <si>
    <t>40 CFR 98.233(e)
40 CFR 98.233(e)(5)</t>
  </si>
  <si>
    <t>Subpart W –  dehydrators of any size that use desiccant must use Calculation Method 3 to calculate amount of gas vented during depressurization for desiccant refilling. Desiccant dehydrator emissions calculated via Method 3 do not have to be calculated separately using the method specified in 40 CFR 98.233(i) for blowdown vent stacks.
Subpart W – For periods vented directly to atmosphere from dehydrators typically routed to vapor recovery system, flare, or non-flare combustion device, use engineering estimate and best available data to calculate total emissions vented to directly to atmosphere. Periods of reduced capture efficiency must be included. If emissions routed to an unlit flare, calculate and report as flare stack emissions as specified in 40 CFR 98.233(n).
For any desiccant dehydrator emissions routed to a non-flare combustion unit, calculate the combusted emissions as specified in 40 CFR 98.233(e)(5)(i) through (iii).</t>
  </si>
  <si>
    <t xml:space="preserve">40 CFR 98.233(q)(2)
40 CFR 98.233(q)(3) 
</t>
  </si>
  <si>
    <t xml:space="preserve">Subpart W – Calculation Method 1, must use facility-specific leaker emission factor if available (calculated per 40 CFR 98.233(q)(4)) or use appropriate default total hydrocarbon leaker emission factors for compressor components and non-compressor components in gas service.
Subpart W – Calculation Method 2 if leaks are detected during survey, may elect to measure volumetric flow or use default rate for component and site type. If measuring volumetric flow, must calculate a facility-specific component-level leaker emission factor per 40 CFR 98.233(q)(4).
For the facilities not subject to reporting under Subpart W, an alternate calculation method can be used.  This alternate calculation method uses an average company emission factor (as opposed to a facility-specific factor) based on all company-specific Subpart W leak surveys.  </t>
  </si>
  <si>
    <t xml:space="preserve">40 CFR 98.233(n)(5) 
40 CFR 98.233(n)(6)
40 CFR 98.233(n)(9)
40 CFR 98.233(n)(10)
</t>
  </si>
  <si>
    <t>Subpart W – Calculation using applicable default destruction and combustion efficiencies, alternative test method, or directly measured destruction and combustion efficiencies for Tier 1, Tier 2, Tier 3, or alternative test method for the pilot, flow determination, gas composition. 
For CEMS with a CO2 concentration monitor and volumetric flow monitor for combustion gases from the flare, must follow Tier 4 Calculation Method and associated calculation, quality assurance, reporting and recordkeeping requirements in Subpart C.
Disaggregate total emissions from the flare as applicable to each source type that routed emissions to the flare.</t>
  </si>
  <si>
    <t>40 CFR 98.233(j)
40 CFR 98.233(j)(1)
40 CFR 98.233(j)(2)
40 CFR 98.233(j)(3)
40 CFR 98.233(j)(4)
40 CFR 98.233(j)
40 CFR 98.233(j)(5)</t>
  </si>
  <si>
    <t>•	For tanks receiving hydrocarbon liquids from wells, gas-liquid separators, or non-separator equipment with annual average daily throughput:
o	≥ 10 barrels per day use Calculation Method 1 or 2
o	&gt; 0 and &lt; 10 barrels per day use Calculation Method 1, 2, or 3.
•	For tanks receiving produced water, use Calculation Method 1, 2, or 3.
Subpart W – Calculation Method 1 using computer modeling for gas-liquid separators or non-separator equipment. Required if flash emissions modeling software is necessary for compliance with regulations, air permit requirements, or annual inventory reporting.
Subpart W – Calculation Method 2 using mass balance approach assuming all methane in solution at the well is emitted from hydrocarbons or produced water sent to tanks. 
Subpart W – Calculation Method 3 using an emission factor and population counts for hydrocarbon liquids or produced water flowing to gas-liquid separators, non-separator equipment, or directly to atmospheric storage.
For periods when tank is not routed to vapor recovery system or flare, estimate average hourly vented emissions using annual operating hours to calculate emissions for the total hours when vented directly to atmosphere.
When venting is routed to a flare, calculate and report emissions under flare stack emissions as specified in 40 CFR 98.233(n).
Subpart W – Calculate emissions from gas-liquid separator liquid dump valves that did not close properly based on duration of failed valve closing, only if using Calculation Method 1 or 2.</t>
  </si>
  <si>
    <t>40 CFR 98.233(y)(1)
40 CFR 98.233(y)(2)–(5)
40 CFR 98.233(y)(6)
40 CFR 98.238</t>
  </si>
  <si>
    <t>You must report an OLRE if it meets either of these emission thresholds:
•	Unreported Sources: If methane emissions ≥ 100 kg/hr from a source not already covered in § 98.233 (e.g., fires, blowouts, explosions).
•	Reported Sources: If methane emissions exceed normal calculated values by ≥ 100 kg/hr for sources already reported under § 98.233(a)–(h), (j)–(s), (w), (x), (dd), or (ee).
Subpart W – Calculation based on measurement data, if available, and/or process knowledge and engineering estimates and composition of the gas released.  If multiple release points have a common root cause (e.g., system overpressure), treat them as one OLRE.  For multi-year events, apportion emissions across years by event duration or variable rates.  
Include emissions upon receipt of EPA-provided notification under the super emitter program or an applicable approved state plan or Federal plan.
OLRE does not include blowdowns calculated pursuant to 40 CFR 98.233(i).</t>
  </si>
  <si>
    <t>Pneumatic Device Venting (Low-Bleed, Intermittent-Bleed, and Hi-Bleed)</t>
  </si>
  <si>
    <t>40 CFR 98.233(a)(1)
40 CFR 98.233(a)(2)
40 CFR 98.233(a)(4)</t>
  </si>
  <si>
    <t>Subpart W – Calculation Method 1 using continuous measurement via flow monitor of natural gas supply line dedicated to device(s).
Subpart W – Calculation Method 2 using flow meter to measure volumetric flow of all devices each year (if &lt; 26 devices at facility) to develop site-specific measurement-based emission factors by device type. Facilities with 26 or more devices can perform measurements over multiple years.
Subpart W – Calculation Method 4 using default emission factors for low-bleed and high-bleed devices.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</si>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</sst>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
    <numFmt numFmtId="165" formatCode="#,##0.000"/>
    <numFmt numFmtId="166" formatCode="0.0000%"/>
    <numFmt numFmtId="167" formatCode="0.000"/>
  </numFmts>
  <fonts count="63" x14ac:knownFonts="1">
    <font>
      <sz val="11"/>
      <color theme="1"/>
      <name val="Calibri"/>
      <family val="2"/>
      <scheme val="minor"/>
    </font>
    <font>
      <sz val="10"/>
      <color theme="1"/>
      <name val="Arial"/>
      <family val="2"/>
    </font>
    <font>
      <b/>
      <sz val="10"/>
      <color theme="1"/>
      <name val="Arial"/>
      <family val="2"/>
    </font>
    <font>
      <sz val="10"/>
      <name val="Arial"/>
      <family val="2"/>
    </font>
    <font>
      <i/>
      <sz val="10"/>
      <color theme="1"/>
      <name val="Arial"/>
      <family val="2"/>
    </font>
    <font>
      <sz val="14"/>
      <color theme="0"/>
      <name val="Arial"/>
      <family val="2"/>
    </font>
    <font>
      <b/>
      <sz val="14"/>
      <color theme="0"/>
      <name val="Arial"/>
      <family val="2"/>
    </font>
    <font>
      <sz val="10"/>
      <color theme="0"/>
      <name val="Arial"/>
      <family val="2"/>
    </font>
    <font>
      <b/>
      <sz val="11"/>
      <color theme="1"/>
      <name val="Calibri"/>
      <family val="2"/>
      <scheme val="minor"/>
    </font>
    <font>
      <b/>
      <sz val="12"/>
      <color theme="1"/>
      <name val="Arial"/>
      <family val="2"/>
    </font>
    <font>
      <sz val="11"/>
      <color theme="1"/>
      <name val="Calibri"/>
      <family val="2"/>
      <scheme val="minor"/>
    </font>
    <font>
      <sz val="12"/>
      <color theme="1"/>
      <name val="Calibri"/>
      <family val="2"/>
      <scheme val="minor"/>
    </font>
    <font>
      <b/>
      <sz val="10"/>
      <color rgb="FFFF0000"/>
      <name val="Arial"/>
      <family val="2"/>
    </font>
    <font>
      <b/>
      <sz val="14"/>
      <color theme="1"/>
      <name val="Arial"/>
      <family val="2"/>
    </font>
    <font>
      <b/>
      <sz val="14"/>
      <name val="Arial"/>
      <family val="2"/>
    </font>
    <font>
      <b/>
      <sz val="10"/>
      <name val="Arial"/>
      <family val="2"/>
    </font>
    <font>
      <sz val="11"/>
      <color rgb="FFFF0000"/>
      <name val="Calibri"/>
      <family val="2"/>
      <scheme val="minor"/>
    </font>
    <font>
      <sz val="8"/>
      <color theme="1" tint="0.499984740745262"/>
      <name val="Arial"/>
      <family val="2"/>
    </font>
    <font>
      <b/>
      <sz val="12"/>
      <color theme="0"/>
      <name val="Arial"/>
      <family val="2"/>
    </font>
    <font>
      <u/>
      <sz val="11"/>
      <color theme="10"/>
      <name val="Calibri"/>
      <family val="2"/>
      <scheme val="minor"/>
    </font>
    <font>
      <b/>
      <u/>
      <sz val="20"/>
      <color rgb="FFFF0000"/>
      <name val="Calibri"/>
      <family val="2"/>
      <scheme val="minor"/>
    </font>
    <font>
      <b/>
      <sz val="12"/>
      <color rgb="FF0070C0"/>
      <name val="Calibri"/>
      <family val="2"/>
      <scheme val="minor"/>
    </font>
    <font>
      <b/>
      <u/>
      <sz val="11"/>
      <color theme="1"/>
      <name val="Calibri"/>
      <family val="2"/>
      <scheme val="minor"/>
    </font>
    <font>
      <b/>
      <sz val="22"/>
      <color theme="1"/>
      <name val="Calibri"/>
      <family val="2"/>
      <scheme val="minor"/>
    </font>
    <font>
      <b/>
      <sz val="14"/>
      <color rgb="FFFF0000"/>
      <name val="Arial"/>
      <family val="2"/>
    </font>
    <font>
      <b/>
      <u/>
      <sz val="10"/>
      <color rgb="FFFF0000"/>
      <name val="Arial"/>
      <family val="2"/>
    </font>
    <font>
      <sz val="10"/>
      <color rgb="FFFF0000"/>
      <name val="Arial"/>
      <family val="2"/>
    </font>
    <font>
      <b/>
      <u/>
      <sz val="12"/>
      <color rgb="FFFF0000"/>
      <name val="Arial"/>
      <family val="2"/>
    </font>
    <font>
      <b/>
      <u/>
      <sz val="12"/>
      <color theme="0"/>
      <name val="Arial"/>
      <family val="2"/>
    </font>
    <font>
      <b/>
      <sz val="10"/>
      <color theme="0"/>
      <name val="Arial"/>
      <family val="2"/>
    </font>
    <font>
      <b/>
      <sz val="14"/>
      <color rgb="FFFF0000"/>
      <name val="Calibri"/>
      <family val="2"/>
      <scheme val="minor"/>
    </font>
    <font>
      <b/>
      <sz val="11"/>
      <color theme="1"/>
      <name val="Arial"/>
      <family val="2"/>
    </font>
    <font>
      <b/>
      <sz val="16"/>
      <color rgb="FFFF0000"/>
      <name val="Arial"/>
      <family val="2"/>
    </font>
    <font>
      <b/>
      <i/>
      <sz val="18"/>
      <color rgb="FFFF0000"/>
      <name val="Calibri"/>
      <family val="2"/>
      <scheme val="minor"/>
    </font>
    <font>
      <b/>
      <sz val="12"/>
      <color rgb="FFFF0000"/>
      <name val="Calibri"/>
      <family val="2"/>
      <scheme val="minor"/>
    </font>
    <font>
      <b/>
      <sz val="14"/>
      <color theme="1"/>
      <name val="Calibri"/>
      <family val="2"/>
      <scheme val="minor"/>
    </font>
    <font>
      <sz val="14"/>
      <color theme="1"/>
      <name val="Calibri"/>
      <family val="2"/>
      <scheme val="minor"/>
    </font>
    <font>
      <sz val="10"/>
      <color theme="1"/>
      <name val="Calibri"/>
      <family val="2"/>
      <scheme val="minor"/>
    </font>
    <font>
      <b/>
      <i/>
      <sz val="11"/>
      <color theme="1"/>
      <name val="Calibri"/>
      <family val="2"/>
      <scheme val="minor"/>
    </font>
    <font>
      <i/>
      <sz val="11"/>
      <color theme="1"/>
      <name val="Calibri"/>
      <family val="2"/>
      <scheme val="minor"/>
    </font>
    <font>
      <b/>
      <i/>
      <u/>
      <sz val="14"/>
      <color theme="1"/>
      <name val="Arial"/>
      <family val="2"/>
    </font>
    <font>
      <b/>
      <sz val="9"/>
      <color rgb="FFFF0000"/>
      <name val="Arial"/>
      <family val="2"/>
    </font>
    <font>
      <b/>
      <i/>
      <u/>
      <sz val="12"/>
      <color rgb="FF1A626C"/>
      <name val="Arial"/>
      <family val="2"/>
    </font>
    <font>
      <sz val="10"/>
      <color theme="0" tint="-0.499984740745262"/>
      <name val="Calibri"/>
      <family val="2"/>
      <scheme val="minor"/>
    </font>
    <font>
      <sz val="10"/>
      <color theme="0" tint="-0.499984740745262"/>
      <name val="Aptos Narrow"/>
      <family val="2"/>
    </font>
    <font>
      <b/>
      <sz val="10"/>
      <color theme="9" tint="-0.499984740745262"/>
      <name val="Calibri"/>
      <family val="2"/>
      <scheme val="minor"/>
    </font>
    <font>
      <b/>
      <u/>
      <sz val="10"/>
      <color theme="9" tint="-0.499984740745262"/>
      <name val="Calibri"/>
      <family val="2"/>
      <scheme val="minor"/>
    </font>
    <font>
      <b/>
      <sz val="18"/>
      <color rgb="FFFF0000"/>
      <name val="Arial"/>
      <family val="2"/>
    </font>
    <font>
      <b/>
      <sz val="24"/>
      <color theme="0"/>
      <name val="Arial"/>
      <family val="2"/>
    </font>
    <font>
      <u/>
      <sz val="10"/>
      <color rgb="FFFF0000"/>
      <name val="Arial"/>
      <family val="2"/>
    </font>
    <font>
      <b/>
      <sz val="11"/>
      <name val="Calibri"/>
      <family val="2"/>
      <scheme val="minor"/>
    </font>
    <font>
      <sz val="14"/>
      <name val="Arial"/>
      <family val="2"/>
    </font>
    <font>
      <sz val="16"/>
      <color theme="1"/>
      <name val="Arial"/>
      <family val="2"/>
    </font>
    <font>
      <b/>
      <sz val="12"/>
      <color rgb="FFFF0000"/>
      <name val="Arial"/>
      <family val="2"/>
    </font>
    <font>
      <b/>
      <u/>
      <sz val="10"/>
      <color theme="1"/>
      <name val="Arial"/>
      <family val="2"/>
    </font>
    <font>
      <i/>
      <sz val="8"/>
      <color theme="1"/>
      <name val="Arial"/>
      <family val="2"/>
    </font>
    <font>
      <sz val="10"/>
      <color rgb="FF000000"/>
      <name val="Arial"/>
      <family val="2"/>
    </font>
    <font>
      <b/>
      <sz val="10"/>
      <color rgb="FF000000"/>
      <name val="Arial"/>
      <family val="2"/>
    </font>
    <font>
      <sz val="11"/>
      <color theme="0"/>
      <name val="Calibri"/>
      <family val="2"/>
      <scheme val="minor"/>
    </font>
    <font>
      <b/>
      <i/>
      <sz val="12"/>
      <color theme="0"/>
      <name val="Arial"/>
      <family val="2"/>
    </font>
    <font>
      <i/>
      <sz val="10"/>
      <color theme="0"/>
      <name val="Arial"/>
      <family val="2"/>
    </font>
    <font>
      <b/>
      <i/>
      <sz val="10"/>
      <color theme="0"/>
      <name val="Arial"/>
      <family val="2"/>
    </font>
    <font>
      <sz val="9"/>
      <color theme="0"/>
      <name val="Arial"/>
      <family val="2"/>
    </font>
  </fonts>
  <fills count="19">
    <fill>
      <patternFill patternType="none"/>
    </fill>
    <fill>
      <patternFill patternType="gray125"/>
    </fill>
    <fill>
      <patternFill patternType="solid">
        <fgColor theme="8" tint="0.79998168889431442"/>
        <bgColor indexed="64"/>
      </patternFill>
    </fill>
    <fill>
      <patternFill patternType="solid">
        <fgColor theme="4"/>
        <bgColor indexed="64"/>
      </patternFill>
    </fill>
    <fill>
      <patternFill patternType="solid">
        <fgColor rgb="FF4472C4"/>
        <bgColor indexed="64"/>
      </patternFill>
    </fill>
    <fill>
      <patternFill patternType="solid">
        <fgColor theme="0"/>
        <bgColor indexed="64"/>
      </patternFill>
    </fill>
    <fill>
      <patternFill patternType="solid">
        <fgColor theme="7" tint="0.39997558519241921"/>
        <bgColor indexed="64"/>
      </patternFill>
    </fill>
    <fill>
      <patternFill patternType="solid">
        <fgColor rgb="FF0070C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8"/>
        <bgColor indexed="64"/>
      </patternFill>
    </fill>
    <fill>
      <patternFill patternType="solid">
        <fgColor rgb="FFFF0000"/>
        <bgColor indexed="64"/>
      </patternFill>
    </fill>
    <fill>
      <patternFill patternType="solid">
        <fgColor rgb="FFFFFF00"/>
        <bgColor indexed="64"/>
      </patternFill>
    </fill>
    <fill>
      <patternFill patternType="solid">
        <fgColor theme="9" tint="0.79998168889431442"/>
        <bgColor indexed="64"/>
      </patternFill>
    </fill>
    <fill>
      <patternFill patternType="lightUp">
        <bgColor theme="0" tint="-0.14996795556505021"/>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7030A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rgb="FF000000"/>
      </left>
      <right/>
      <top style="thin">
        <color rgb="FF000000"/>
      </top>
      <bottom style="thin">
        <color rgb="FF000000"/>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right style="thick">
        <color indexed="64"/>
      </right>
      <top style="thin">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diagonal/>
    </border>
    <border>
      <left style="thick">
        <color auto="1"/>
      </left>
      <right style="thin">
        <color indexed="64"/>
      </right>
      <top/>
      <bottom style="thin">
        <color indexed="64"/>
      </bottom>
      <diagonal/>
    </border>
    <border>
      <left style="thin">
        <color indexed="64"/>
      </left>
      <right style="thick">
        <color indexed="64"/>
      </right>
      <top/>
      <bottom style="thin">
        <color indexed="64"/>
      </bottom>
      <diagonal/>
    </border>
    <border>
      <left style="thick">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ck">
        <color indexed="64"/>
      </left>
      <right/>
      <top style="thin">
        <color rgb="FF000000"/>
      </top>
      <bottom style="thin">
        <color rgb="FF000000"/>
      </bottom>
      <diagonal/>
    </border>
    <border>
      <left/>
      <right/>
      <top style="thin">
        <color rgb="FF000000"/>
      </top>
      <bottom style="thin">
        <color rgb="FF000000"/>
      </bottom>
      <diagonal/>
    </border>
    <border>
      <left/>
      <right style="thick">
        <color indexed="64"/>
      </right>
      <top style="thin">
        <color rgb="FF000000"/>
      </top>
      <bottom style="thin">
        <color rgb="FF000000"/>
      </bottom>
      <diagonal/>
    </border>
    <border>
      <left style="thick">
        <color auto="1"/>
      </left>
      <right style="thick">
        <color auto="1"/>
      </right>
      <top style="thick">
        <color auto="1"/>
      </top>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bottom/>
      <diagonal/>
    </border>
    <border>
      <left style="thick">
        <color indexed="64"/>
      </left>
      <right style="thick">
        <color indexed="64"/>
      </right>
      <top style="thin">
        <color indexed="64"/>
      </top>
      <bottom style="thin">
        <color indexed="64"/>
      </bottom>
      <diagonal/>
    </border>
    <border>
      <left style="thick">
        <color indexed="64"/>
      </left>
      <right style="thick">
        <color indexed="64"/>
      </right>
      <top/>
      <bottom style="thick">
        <color indexed="64"/>
      </bottom>
      <diagonal/>
    </border>
    <border>
      <left style="thick">
        <color indexed="64"/>
      </left>
      <right style="thick">
        <color indexed="64"/>
      </right>
      <top style="thin">
        <color indexed="64"/>
      </top>
      <bottom style="thick">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thick">
        <color indexed="64"/>
      </left>
      <right style="thick">
        <color indexed="64"/>
      </right>
      <top style="thin">
        <color indexed="64"/>
      </top>
      <bottom/>
      <diagonal/>
    </border>
    <border>
      <left style="thin">
        <color indexed="64"/>
      </left>
      <right style="thin">
        <color indexed="64"/>
      </right>
      <top/>
      <bottom/>
      <diagonal/>
    </border>
    <border>
      <left style="thin">
        <color indexed="64"/>
      </left>
      <right/>
      <top style="thick">
        <color indexed="64"/>
      </top>
      <bottom style="thick">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6">
    <xf numFmtId="0" fontId="0" fillId="0" borderId="0"/>
    <xf numFmtId="9" fontId="10" fillId="0" borderId="0" applyFont="0" applyFill="0" applyBorder="0" applyAlignment="0" applyProtection="0"/>
    <xf numFmtId="0" fontId="11" fillId="0" borderId="0"/>
    <xf numFmtId="0" fontId="10" fillId="0" borderId="0"/>
    <xf numFmtId="0" fontId="19" fillId="0" borderId="0" applyNumberFormat="0" applyFill="0" applyBorder="0" applyAlignment="0" applyProtection="0"/>
    <xf numFmtId="43" fontId="10" fillId="0" borderId="0" applyFont="0" applyFill="0" applyBorder="0" applyAlignment="0" applyProtection="0"/>
  </cellStyleXfs>
  <cellXfs count="416">
    <xf numFmtId="0" fontId="0" fillId="0" borderId="0" xfId="0"/>
    <xf numFmtId="0" fontId="1" fillId="0" borderId="0" xfId="0" applyFont="1" applyAlignment="1">
      <alignment wrapText="1"/>
    </xf>
    <xf numFmtId="0" fontId="1" fillId="0" borderId="0" xfId="0" applyFont="1"/>
    <xf numFmtId="0" fontId="2" fillId="0" borderId="0" xfId="0" applyFont="1"/>
    <xf numFmtId="0" fontId="1" fillId="0" borderId="1" xfId="0" applyFont="1" applyBorder="1" applyAlignment="1">
      <alignment horizontal="left" vertical="top" wrapText="1"/>
    </xf>
    <xf numFmtId="0" fontId="1" fillId="0" borderId="0" xfId="0" applyFont="1" applyAlignment="1">
      <alignment vertical="top" wrapText="1"/>
    </xf>
    <xf numFmtId="0" fontId="2" fillId="0" borderId="1" xfId="0" applyFont="1" applyBorder="1"/>
    <xf numFmtId="0" fontId="1" fillId="0" borderId="1" xfId="0" applyFont="1" applyBorder="1" applyAlignment="1">
      <alignment vertical="center" wrapText="1"/>
    </xf>
    <xf numFmtId="0" fontId="12" fillId="0" borderId="0" xfId="0" applyFont="1"/>
    <xf numFmtId="0" fontId="1" fillId="0" borderId="1" xfId="0" applyFont="1" applyBorder="1"/>
    <xf numFmtId="0" fontId="17" fillId="0" borderId="0" xfId="3" applyFont="1" applyAlignment="1">
      <alignment vertical="top" wrapText="1"/>
    </xf>
    <xf numFmtId="0" fontId="20" fillId="0" borderId="0" xfId="0" applyFont="1"/>
    <xf numFmtId="0" fontId="21" fillId="0" borderId="0" xfId="0" applyFont="1"/>
    <xf numFmtId="0" fontId="23" fillId="6" borderId="0" xfId="0" applyFont="1" applyFill="1"/>
    <xf numFmtId="0" fontId="0" fillId="6" borderId="0" xfId="0" applyFill="1"/>
    <xf numFmtId="0" fontId="1" fillId="0" borderId="0" xfId="0" applyFont="1" applyAlignment="1">
      <alignment horizontal="left" vertical="center"/>
    </xf>
    <xf numFmtId="0" fontId="1" fillId="0" borderId="0" xfId="0" applyFont="1" applyAlignment="1">
      <alignment vertical="center"/>
    </xf>
    <xf numFmtId="0" fontId="1" fillId="0" borderId="13" xfId="0" applyFont="1" applyBorder="1"/>
    <xf numFmtId="0" fontId="1" fillId="0" borderId="14" xfId="0" applyFont="1" applyBorder="1"/>
    <xf numFmtId="0" fontId="2" fillId="0" borderId="1" xfId="2" applyFont="1" applyBorder="1"/>
    <xf numFmtId="0" fontId="2" fillId="0" borderId="14" xfId="2" applyFont="1" applyBorder="1"/>
    <xf numFmtId="0" fontId="1" fillId="0" borderId="15" xfId="0" applyFont="1" applyBorder="1"/>
    <xf numFmtId="0" fontId="1" fillId="0" borderId="16" xfId="0" applyFont="1" applyBorder="1"/>
    <xf numFmtId="0" fontId="1" fillId="0" borderId="17" xfId="0" applyFont="1" applyBorder="1"/>
    <xf numFmtId="0" fontId="23" fillId="10" borderId="0" xfId="0" applyFont="1" applyFill="1"/>
    <xf numFmtId="0" fontId="0" fillId="10" borderId="0" xfId="0" applyFill="1"/>
    <xf numFmtId="0" fontId="23" fillId="8" borderId="0" xfId="0" applyFont="1" applyFill="1"/>
    <xf numFmtId="0" fontId="0" fillId="8" borderId="0" xfId="0" applyFill="1"/>
    <xf numFmtId="0" fontId="2" fillId="0" borderId="0" xfId="0" applyFont="1" applyAlignment="1">
      <alignment horizontal="left" vertical="center" wrapText="1"/>
    </xf>
    <xf numFmtId="0" fontId="2" fillId="0" borderId="36" xfId="0" applyFont="1" applyBorder="1" applyAlignment="1">
      <alignment wrapText="1"/>
    </xf>
    <xf numFmtId="0" fontId="26" fillId="0" borderId="0" xfId="0" applyFont="1" applyAlignment="1">
      <alignment wrapText="1"/>
    </xf>
    <xf numFmtId="0" fontId="39" fillId="2" borderId="41" xfId="0" applyFont="1" applyFill="1" applyBorder="1" applyProtection="1">
      <protection locked="0"/>
    </xf>
    <xf numFmtId="0" fontId="39" fillId="2" borderId="50" xfId="0" applyFont="1" applyFill="1" applyBorder="1" applyProtection="1">
      <protection locked="0"/>
    </xf>
    <xf numFmtId="0" fontId="39" fillId="2" borderId="52" xfId="0" applyFont="1" applyFill="1" applyBorder="1" applyProtection="1">
      <protection locked="0"/>
    </xf>
    <xf numFmtId="0" fontId="39" fillId="2" borderId="54" xfId="0" applyFont="1" applyFill="1" applyBorder="1" applyProtection="1">
      <protection locked="0"/>
    </xf>
    <xf numFmtId="0" fontId="32" fillId="0" borderId="0" xfId="0" applyFont="1"/>
    <xf numFmtId="0" fontId="22" fillId="0" borderId="38" xfId="0" applyFont="1" applyBorder="1" applyAlignment="1">
      <alignment horizontal="center" vertical="center" wrapText="1"/>
    </xf>
    <xf numFmtId="0" fontId="3" fillId="0" borderId="1" xfId="0" applyFont="1" applyBorder="1" applyAlignment="1">
      <alignment horizontal="left" vertical="top" wrapText="1"/>
    </xf>
    <xf numFmtId="0" fontId="2" fillId="14" borderId="1" xfId="0" applyFont="1" applyFill="1" applyBorder="1" applyAlignment="1">
      <alignment horizontal="center"/>
    </xf>
    <xf numFmtId="166" fontId="1" fillId="8" borderId="42" xfId="1" applyNumberFormat="1" applyFont="1" applyFill="1" applyBorder="1" applyAlignment="1">
      <alignment horizontal="center" vertical="center"/>
    </xf>
    <xf numFmtId="0" fontId="3" fillId="0" borderId="14" xfId="0" applyFont="1" applyBorder="1" applyAlignment="1">
      <alignment horizontal="left" vertical="top" wrapText="1"/>
    </xf>
    <xf numFmtId="0" fontId="2" fillId="5" borderId="5" xfId="0" applyFont="1" applyFill="1" applyBorder="1" applyAlignment="1">
      <alignment horizontal="center"/>
    </xf>
    <xf numFmtId="0" fontId="2" fillId="14" borderId="13" xfId="0" applyFont="1" applyFill="1" applyBorder="1"/>
    <xf numFmtId="0" fontId="1" fillId="14" borderId="1" xfId="0" applyFont="1" applyFill="1" applyBorder="1"/>
    <xf numFmtId="4" fontId="1" fillId="8" borderId="2" xfId="0" applyNumberFormat="1" applyFont="1" applyFill="1" applyBorder="1" applyAlignment="1">
      <alignment horizontal="center" vertical="center"/>
    </xf>
    <xf numFmtId="165" fontId="1" fillId="8" borderId="2" xfId="0" applyNumberFormat="1" applyFont="1" applyFill="1" applyBorder="1" applyAlignment="1">
      <alignment horizontal="center" vertical="center"/>
    </xf>
    <xf numFmtId="164" fontId="1" fillId="8" borderId="2" xfId="1" applyNumberFormat="1" applyFont="1" applyFill="1" applyBorder="1" applyAlignment="1">
      <alignment horizontal="center" vertical="center"/>
    </xf>
    <xf numFmtId="10" fontId="1" fillId="8" borderId="2" xfId="1" applyNumberFormat="1" applyFont="1" applyFill="1" applyBorder="1" applyAlignment="1">
      <alignment horizontal="center" vertical="center"/>
    </xf>
    <xf numFmtId="2" fontId="1" fillId="2" borderId="1" xfId="0" applyNumberFormat="1" applyFont="1" applyFill="1" applyBorder="1" applyAlignment="1" applyProtection="1">
      <alignment horizontal="center" vertical="center"/>
      <protection locked="0"/>
    </xf>
    <xf numFmtId="2" fontId="3" fillId="2" borderId="1" xfId="0" applyNumberFormat="1" applyFont="1" applyFill="1" applyBorder="1" applyAlignment="1" applyProtection="1">
      <alignment horizontal="center" vertical="center"/>
      <protection locked="0"/>
    </xf>
    <xf numFmtId="2" fontId="1" fillId="2" borderId="6" xfId="0" applyNumberFormat="1" applyFont="1" applyFill="1" applyBorder="1" applyAlignment="1" applyProtection="1">
      <alignment horizontal="center" vertical="center"/>
      <protection locked="0"/>
    </xf>
    <xf numFmtId="0" fontId="0" fillId="0" borderId="10" xfId="0" applyBorder="1"/>
    <xf numFmtId="0" fontId="2" fillId="0" borderId="11" xfId="0" applyFont="1" applyBorder="1"/>
    <xf numFmtId="0" fontId="2" fillId="0" borderId="12" xfId="0" applyFont="1" applyBorder="1" applyAlignment="1">
      <alignment wrapText="1"/>
    </xf>
    <xf numFmtId="0" fontId="15" fillId="0" borderId="13" xfId="0" applyFont="1" applyBorder="1" applyAlignment="1">
      <alignment vertical="center" wrapText="1"/>
    </xf>
    <xf numFmtId="0" fontId="2" fillId="0" borderId="13" xfId="0" applyFont="1" applyBorder="1" applyAlignment="1">
      <alignment vertical="center" wrapText="1"/>
    </xf>
    <xf numFmtId="0" fontId="2" fillId="5" borderId="13" xfId="0" applyFont="1" applyFill="1" applyBorder="1" applyAlignment="1">
      <alignment vertical="center" wrapText="1"/>
    </xf>
    <xf numFmtId="0" fontId="2" fillId="5" borderId="15" xfId="0" applyFont="1" applyFill="1" applyBorder="1" applyAlignment="1">
      <alignment vertical="center" wrapText="1"/>
    </xf>
    <xf numFmtId="0" fontId="18" fillId="0" borderId="0" xfId="0" applyFont="1"/>
    <xf numFmtId="3" fontId="55" fillId="2" borderId="64" xfId="0" applyNumberFormat="1" applyFont="1" applyFill="1" applyBorder="1" applyAlignment="1" applyProtection="1">
      <alignment horizontal="center" vertical="center"/>
      <protection locked="0"/>
    </xf>
    <xf numFmtId="0" fontId="0" fillId="0" borderId="0" xfId="0" applyAlignment="1">
      <alignment wrapText="1"/>
    </xf>
    <xf numFmtId="4" fontId="1" fillId="8" borderId="64" xfId="0" applyNumberFormat="1" applyFont="1" applyFill="1" applyBorder="1" applyAlignment="1">
      <alignment horizontal="center" vertical="center"/>
    </xf>
    <xf numFmtId="2" fontId="1" fillId="15" borderId="64" xfId="0" applyNumberFormat="1" applyFont="1" applyFill="1" applyBorder="1" applyProtection="1">
      <protection locked="0"/>
    </xf>
    <xf numFmtId="167" fontId="1" fillId="16" borderId="64" xfId="0" applyNumberFormat="1" applyFont="1" applyFill="1" applyBorder="1" applyAlignment="1" applyProtection="1">
      <alignment horizontal="center" vertical="center"/>
      <protection locked="0"/>
    </xf>
    <xf numFmtId="0" fontId="0" fillId="17" borderId="66" xfId="0" applyFill="1" applyBorder="1"/>
    <xf numFmtId="167" fontId="1" fillId="16" borderId="1" xfId="0" applyNumberFormat="1" applyFont="1" applyFill="1" applyBorder="1" applyAlignment="1" applyProtection="1">
      <alignment horizontal="center" vertical="center"/>
      <protection locked="0"/>
    </xf>
    <xf numFmtId="2" fontId="1" fillId="16" borderId="1" xfId="0" applyNumberFormat="1" applyFont="1" applyFill="1" applyBorder="1" applyAlignment="1" applyProtection="1">
      <alignment horizontal="center" vertical="center"/>
      <protection locked="0"/>
    </xf>
    <xf numFmtId="164" fontId="1" fillId="16" borderId="1" xfId="1" applyNumberFormat="1" applyFont="1" applyFill="1" applyBorder="1" applyAlignment="1" applyProtection="1">
      <alignment horizontal="center" vertical="center"/>
      <protection locked="0"/>
    </xf>
    <xf numFmtId="0" fontId="30" fillId="18" borderId="0" xfId="0" applyFont="1" applyFill="1"/>
    <xf numFmtId="0" fontId="0" fillId="18" borderId="0" xfId="0" applyFill="1"/>
    <xf numFmtId="0" fontId="60" fillId="18" borderId="34" xfId="0" applyFont="1" applyFill="1" applyBorder="1"/>
    <xf numFmtId="0" fontId="60" fillId="18" borderId="6" xfId="0" applyFont="1" applyFill="1" applyBorder="1"/>
    <xf numFmtId="0" fontId="60" fillId="18" borderId="35" xfId="0" applyFont="1" applyFill="1" applyBorder="1"/>
    <xf numFmtId="0" fontId="60" fillId="18" borderId="13" xfId="0" applyFont="1" applyFill="1" applyBorder="1"/>
    <xf numFmtId="0" fontId="61" fillId="18" borderId="1" xfId="0" applyFont="1" applyFill="1" applyBorder="1"/>
    <xf numFmtId="0" fontId="61" fillId="18" borderId="1" xfId="2" applyFont="1" applyFill="1" applyBorder="1"/>
    <xf numFmtId="0" fontId="60" fillId="18" borderId="1" xfId="0" applyFont="1" applyFill="1" applyBorder="1"/>
    <xf numFmtId="0" fontId="61" fillId="18" borderId="14" xfId="2" applyFont="1" applyFill="1" applyBorder="1"/>
    <xf numFmtId="0" fontId="60" fillId="18" borderId="15" xfId="0" applyFont="1" applyFill="1" applyBorder="1"/>
    <xf numFmtId="0" fontId="60" fillId="18" borderId="16" xfId="0" applyFont="1" applyFill="1" applyBorder="1"/>
    <xf numFmtId="0" fontId="60" fillId="18" borderId="17" xfId="0" applyFont="1" applyFill="1" applyBorder="1"/>
    <xf numFmtId="0" fontId="61" fillId="18" borderId="13" xfId="0" applyFont="1" applyFill="1" applyBorder="1"/>
    <xf numFmtId="0" fontId="61" fillId="18" borderId="1" xfId="0" applyFont="1" applyFill="1" applyBorder="1" applyAlignment="1">
      <alignment horizontal="center"/>
    </xf>
    <xf numFmtId="0" fontId="60" fillId="18" borderId="1" xfId="0" applyFont="1" applyFill="1" applyBorder="1" applyAlignment="1">
      <alignment vertical="center"/>
    </xf>
    <xf numFmtId="43" fontId="60" fillId="18" borderId="1" xfId="5" applyFont="1" applyFill="1" applyBorder="1" applyAlignment="1">
      <alignment vertical="center"/>
    </xf>
    <xf numFmtId="0" fontId="60" fillId="18" borderId="1" xfId="0" applyFont="1" applyFill="1" applyBorder="1" applyAlignment="1">
      <alignment vertical="center" wrapText="1"/>
    </xf>
    <xf numFmtId="0" fontId="60" fillId="18" borderId="16" xfId="0" applyFont="1" applyFill="1" applyBorder="1" applyAlignment="1">
      <alignment vertical="center" wrapText="1"/>
    </xf>
    <xf numFmtId="43" fontId="60" fillId="18" borderId="16" xfId="5" applyFont="1" applyFill="1" applyBorder="1" applyAlignment="1">
      <alignment vertical="center"/>
    </xf>
    <xf numFmtId="0" fontId="60" fillId="18" borderId="16" xfId="0" applyFont="1" applyFill="1" applyBorder="1" applyAlignment="1">
      <alignment vertical="center"/>
    </xf>
    <xf numFmtId="0" fontId="7" fillId="18" borderId="13" xfId="0" applyFont="1" applyFill="1" applyBorder="1"/>
    <xf numFmtId="0" fontId="7" fillId="18" borderId="1" xfId="0" applyFont="1" applyFill="1" applyBorder="1"/>
    <xf numFmtId="0" fontId="7" fillId="18" borderId="14" xfId="0" applyFont="1" applyFill="1" applyBorder="1"/>
    <xf numFmtId="0" fontId="29" fillId="18" borderId="1" xfId="0" applyFont="1" applyFill="1" applyBorder="1"/>
    <xf numFmtId="0" fontId="29" fillId="18" borderId="1" xfId="2" applyFont="1" applyFill="1" applyBorder="1"/>
    <xf numFmtId="0" fontId="29" fillId="18" borderId="14" xfId="2" applyFont="1" applyFill="1" applyBorder="1"/>
    <xf numFmtId="0" fontId="7" fillId="18" borderId="15" xfId="0" applyFont="1" applyFill="1" applyBorder="1"/>
    <xf numFmtId="0" fontId="7" fillId="18" borderId="16" xfId="0" applyFont="1" applyFill="1" applyBorder="1"/>
    <xf numFmtId="0" fontId="7" fillId="18" borderId="17" xfId="0" applyFont="1" applyFill="1" applyBorder="1"/>
    <xf numFmtId="0" fontId="29" fillId="18" borderId="13" xfId="0" applyFont="1" applyFill="1" applyBorder="1"/>
    <xf numFmtId="0" fontId="29" fillId="18" borderId="1" xfId="0" applyFont="1" applyFill="1" applyBorder="1" applyAlignment="1">
      <alignment horizontal="center"/>
    </xf>
    <xf numFmtId="0" fontId="7" fillId="18" borderId="1" xfId="0" applyFont="1" applyFill="1" applyBorder="1" applyAlignment="1">
      <alignment vertical="center"/>
    </xf>
    <xf numFmtId="43" fontId="7" fillId="18" borderId="1" xfId="5" applyFont="1" applyFill="1" applyBorder="1" applyAlignment="1">
      <alignment vertical="center"/>
    </xf>
    <xf numFmtId="43" fontId="7" fillId="18" borderId="1" xfId="5" applyFont="1" applyFill="1" applyBorder="1" applyAlignment="1" applyProtection="1">
      <alignment vertical="center"/>
      <protection locked="0"/>
    </xf>
    <xf numFmtId="0" fontId="7" fillId="18" borderId="1" xfId="0" applyFont="1" applyFill="1" applyBorder="1" applyAlignment="1">
      <alignment vertical="center" wrapText="1"/>
    </xf>
    <xf numFmtId="0" fontId="7" fillId="18" borderId="6" xfId="0" applyFont="1" applyFill="1" applyBorder="1" applyAlignment="1">
      <alignment vertical="center"/>
    </xf>
    <xf numFmtId="43" fontId="7" fillId="18" borderId="6" xfId="5" applyFont="1" applyFill="1" applyBorder="1" applyAlignment="1">
      <alignment vertical="center"/>
    </xf>
    <xf numFmtId="0" fontId="7" fillId="18" borderId="0" xfId="0" applyFont="1" applyFill="1"/>
    <xf numFmtId="0" fontId="58" fillId="18" borderId="0" xfId="0" applyFont="1" applyFill="1"/>
    <xf numFmtId="0" fontId="41" fillId="0" borderId="0" xfId="0" applyFont="1" applyAlignment="1">
      <alignment vertical="top" wrapText="1"/>
    </xf>
    <xf numFmtId="0" fontId="32" fillId="18" borderId="0" xfId="0" applyFont="1" applyFill="1"/>
    <xf numFmtId="0" fontId="1" fillId="0" borderId="14" xfId="0" applyFont="1" applyBorder="1" applyAlignment="1">
      <alignment horizontal="left" vertical="top" wrapText="1"/>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2" fillId="14" borderId="14" xfId="0" applyFont="1" applyFill="1" applyBorder="1" applyAlignment="1">
      <alignment horizontal="center"/>
    </xf>
    <xf numFmtId="0" fontId="33" fillId="8" borderId="18" xfId="0" applyFont="1" applyFill="1" applyBorder="1"/>
    <xf numFmtId="0" fontId="0" fillId="8" borderId="20" xfId="0" applyFill="1" applyBorder="1"/>
    <xf numFmtId="0" fontId="36" fillId="8" borderId="13" xfId="0" applyFont="1" applyFill="1" applyBorder="1" applyAlignment="1">
      <alignment horizontal="left" vertical="center"/>
    </xf>
    <xf numFmtId="166" fontId="36" fillId="8" borderId="14" xfId="0" applyNumberFormat="1" applyFont="1" applyFill="1" applyBorder="1" applyAlignment="1">
      <alignment horizontal="center" vertical="center"/>
    </xf>
    <xf numFmtId="0" fontId="37" fillId="0" borderId="0" xfId="0" applyFont="1" applyAlignment="1">
      <alignment wrapText="1"/>
    </xf>
    <xf numFmtId="0" fontId="38" fillId="0" borderId="39" xfId="0" applyFont="1" applyBorder="1"/>
    <xf numFmtId="0" fontId="40" fillId="8" borderId="21" xfId="0" applyFont="1" applyFill="1" applyBorder="1" applyAlignment="1">
      <alignment horizontal="center" vertical="center" wrapText="1"/>
    </xf>
    <xf numFmtId="0" fontId="31" fillId="0" borderId="0" xfId="0" applyFont="1" applyAlignment="1">
      <alignment horizontal="center" vertical="center" wrapText="1"/>
    </xf>
    <xf numFmtId="0" fontId="9" fillId="0" borderId="0" xfId="0" applyFont="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9" fillId="11" borderId="38" xfId="0" applyFont="1" applyFill="1" applyBorder="1" applyAlignment="1">
      <alignment horizontal="center" vertical="center" wrapText="1"/>
    </xf>
    <xf numFmtId="0" fontId="8" fillId="0" borderId="0" xfId="0" applyFont="1" applyAlignment="1">
      <alignment horizontal="left" vertical="top" wrapText="1"/>
    </xf>
    <xf numFmtId="0" fontId="9" fillId="0" borderId="22" xfId="0" applyFont="1" applyBorder="1" applyAlignment="1">
      <alignment horizontal="left" vertical="top" wrapText="1"/>
    </xf>
    <xf numFmtId="0" fontId="8" fillId="0" borderId="23" xfId="0" applyFont="1" applyBorder="1" applyAlignment="1">
      <alignment horizontal="left" vertical="top" wrapText="1"/>
    </xf>
    <xf numFmtId="0" fontId="5" fillId="4" borderId="26" xfId="0" applyFont="1" applyFill="1" applyBorder="1"/>
    <xf numFmtId="0" fontId="6" fillId="4" borderId="0" xfId="0" applyFont="1" applyFill="1"/>
    <xf numFmtId="0" fontId="5" fillId="4" borderId="0" xfId="0" applyFont="1" applyFill="1"/>
    <xf numFmtId="0" fontId="7" fillId="4" borderId="27" xfId="0" applyFont="1" applyFill="1" applyBorder="1" applyAlignment="1">
      <alignment wrapText="1"/>
    </xf>
    <xf numFmtId="0" fontId="7" fillId="0" borderId="0" xfId="0" applyFont="1"/>
    <xf numFmtId="0" fontId="2" fillId="0" borderId="13" xfId="0" applyFont="1" applyBorder="1" applyAlignment="1">
      <alignment wrapText="1"/>
    </xf>
    <xf numFmtId="0" fontId="2" fillId="0" borderId="3" xfId="0" applyFont="1" applyBorder="1" applyAlignment="1">
      <alignment horizontal="center"/>
    </xf>
    <xf numFmtId="0" fontId="2" fillId="0" borderId="14" xfId="0" applyFont="1" applyBorder="1" applyAlignment="1">
      <alignment wrapText="1"/>
    </xf>
    <xf numFmtId="0" fontId="12" fillId="12" borderId="50" xfId="0" applyFont="1" applyFill="1" applyBorder="1" applyAlignment="1">
      <alignment horizontal="center" wrapText="1"/>
    </xf>
    <xf numFmtId="0" fontId="2" fillId="8" borderId="1" xfId="0" applyFont="1" applyFill="1" applyBorder="1" applyAlignment="1">
      <alignment horizontal="center"/>
    </xf>
    <xf numFmtId="4" fontId="1" fillId="12" borderId="52" xfId="0" applyNumberFormat="1" applyFont="1" applyFill="1" applyBorder="1" applyAlignment="1">
      <alignment horizontal="center" wrapText="1"/>
    </xf>
    <xf numFmtId="0" fontId="3" fillId="0" borderId="13" xfId="0" applyFont="1" applyBorder="1" applyAlignment="1">
      <alignment vertical="center" wrapText="1"/>
    </xf>
    <xf numFmtId="0" fontId="19" fillId="0" borderId="1" xfId="4" applyBorder="1" applyAlignment="1" applyProtection="1">
      <alignment vertical="top" wrapText="1"/>
    </xf>
    <xf numFmtId="0" fontId="19" fillId="0" borderId="14" xfId="4" applyBorder="1" applyAlignment="1" applyProtection="1">
      <alignment vertical="top" wrapText="1"/>
    </xf>
    <xf numFmtId="0" fontId="1" fillId="0" borderId="13" xfId="0" applyFont="1" applyBorder="1" applyAlignment="1">
      <alignment vertical="center" wrapText="1"/>
    </xf>
    <xf numFmtId="0" fontId="3" fillId="0" borderId="1" xfId="0" applyFont="1" applyBorder="1" applyAlignment="1">
      <alignment vertical="center" wrapText="1"/>
    </xf>
    <xf numFmtId="0" fontId="2" fillId="5" borderId="16" xfId="0" applyFont="1" applyFill="1" applyBorder="1" applyAlignment="1">
      <alignment wrapText="1"/>
    </xf>
    <xf numFmtId="4" fontId="1" fillId="8" borderId="58" xfId="0" applyNumberFormat="1" applyFont="1" applyFill="1" applyBorder="1" applyAlignment="1">
      <alignment horizontal="center" vertical="center"/>
    </xf>
    <xf numFmtId="4" fontId="1" fillId="8" borderId="16" xfId="0" applyNumberFormat="1" applyFont="1" applyFill="1" applyBorder="1" applyAlignment="1">
      <alignment horizontal="center" vertical="center"/>
    </xf>
    <xf numFmtId="0" fontId="19" fillId="0" borderId="16" xfId="4" applyBorder="1" applyAlignment="1" applyProtection="1">
      <alignment vertical="top" wrapText="1"/>
    </xf>
    <xf numFmtId="0" fontId="19" fillId="0" borderId="35" xfId="4" applyBorder="1" applyAlignment="1" applyProtection="1">
      <alignment vertical="top" wrapText="1"/>
    </xf>
    <xf numFmtId="4" fontId="1" fillId="12" borderId="54" xfId="0" applyNumberFormat="1" applyFont="1" applyFill="1" applyBorder="1" applyAlignment="1">
      <alignment horizontal="center" wrapText="1"/>
    </xf>
    <xf numFmtId="0" fontId="2" fillId="0" borderId="0" xfId="0" applyFont="1" applyAlignment="1">
      <alignment wrapText="1"/>
    </xf>
    <xf numFmtId="4" fontId="1" fillId="5" borderId="19" xfId="0" applyNumberFormat="1" applyFont="1" applyFill="1" applyBorder="1" applyAlignment="1">
      <alignment horizontal="center" vertical="center"/>
    </xf>
    <xf numFmtId="4" fontId="1" fillId="5" borderId="0" xfId="0" applyNumberFormat="1" applyFont="1" applyFill="1" applyAlignment="1">
      <alignment horizontal="center" vertical="center"/>
    </xf>
    <xf numFmtId="0" fontId="1" fillId="0" borderId="22" xfId="0" applyFont="1" applyBorder="1"/>
    <xf numFmtId="0" fontId="1" fillId="14" borderId="22" xfId="0" applyFont="1" applyFill="1" applyBorder="1"/>
    <xf numFmtId="0" fontId="1" fillId="14" borderId="23" xfId="0" applyFont="1" applyFill="1" applyBorder="1"/>
    <xf numFmtId="0" fontId="1" fillId="14" borderId="0" xfId="0" applyFont="1" applyFill="1"/>
    <xf numFmtId="0" fontId="51" fillId="14" borderId="26" xfId="0" applyFont="1" applyFill="1" applyBorder="1"/>
    <xf numFmtId="0" fontId="2" fillId="14" borderId="0" xfId="0" applyFont="1" applyFill="1"/>
    <xf numFmtId="0" fontId="1" fillId="14" borderId="27" xfId="0" applyFont="1" applyFill="1" applyBorder="1"/>
    <xf numFmtId="0" fontId="2" fillId="14" borderId="13" xfId="0" applyFont="1" applyFill="1" applyBorder="1" applyAlignment="1">
      <alignment wrapText="1"/>
    </xf>
    <xf numFmtId="0" fontId="2" fillId="14" borderId="3" xfId="0" applyFont="1" applyFill="1" applyBorder="1" applyAlignment="1">
      <alignment horizontal="center"/>
    </xf>
    <xf numFmtId="0" fontId="1" fillId="0" borderId="26" xfId="0" applyFont="1" applyBorder="1"/>
    <xf numFmtId="0" fontId="12" fillId="14" borderId="50" xfId="0" applyFont="1" applyFill="1" applyBorder="1" applyAlignment="1">
      <alignment horizontal="center" wrapText="1"/>
    </xf>
    <xf numFmtId="4" fontId="1" fillId="14" borderId="52" xfId="0" applyNumberFormat="1" applyFont="1" applyFill="1" applyBorder="1" applyAlignment="1">
      <alignment horizontal="center" wrapText="1"/>
    </xf>
    <xf numFmtId="0" fontId="1" fillId="14" borderId="0" xfId="0" applyFont="1" applyFill="1" applyAlignment="1">
      <alignment wrapText="1"/>
    </xf>
    <xf numFmtId="2" fontId="1" fillId="14" borderId="0" xfId="0" applyNumberFormat="1" applyFont="1" applyFill="1"/>
    <xf numFmtId="0" fontId="1" fillId="14" borderId="0" xfId="0" applyFont="1" applyFill="1" applyAlignment="1">
      <alignment vertical="center"/>
    </xf>
    <xf numFmtId="0" fontId="1" fillId="5" borderId="0" xfId="0" applyFont="1" applyFill="1"/>
    <xf numFmtId="0" fontId="1" fillId="14" borderId="23" xfId="0" applyFont="1" applyFill="1" applyBorder="1" applyAlignment="1">
      <alignment horizontal="left" vertical="center" wrapText="1"/>
    </xf>
    <xf numFmtId="0" fontId="1" fillId="14" borderId="27" xfId="0" applyFont="1" applyFill="1" applyBorder="1" applyAlignment="1">
      <alignment wrapText="1"/>
    </xf>
    <xf numFmtId="0" fontId="2" fillId="14" borderId="14" xfId="0" applyFont="1" applyFill="1" applyBorder="1" applyAlignment="1">
      <alignment wrapText="1"/>
    </xf>
    <xf numFmtId="0" fontId="12" fillId="14" borderId="14" xfId="0" applyFont="1" applyFill="1" applyBorder="1" applyAlignment="1">
      <alignment wrapText="1"/>
    </xf>
    <xf numFmtId="0" fontId="1" fillId="0" borderId="23" xfId="0" applyFont="1" applyBorder="1"/>
    <xf numFmtId="4" fontId="1" fillId="0" borderId="0" xfId="0" applyNumberFormat="1" applyFont="1" applyAlignment="1">
      <alignment horizontal="center" vertical="center"/>
    </xf>
    <xf numFmtId="0" fontId="1" fillId="4" borderId="0" xfId="0" applyFont="1" applyFill="1"/>
    <xf numFmtId="0" fontId="1" fillId="4" borderId="27" xfId="0" applyFont="1" applyFill="1" applyBorder="1"/>
    <xf numFmtId="0" fontId="2" fillId="5" borderId="39" xfId="0" applyFont="1" applyFill="1" applyBorder="1" applyAlignment="1">
      <alignment wrapText="1"/>
    </xf>
    <xf numFmtId="4" fontId="1" fillId="8" borderId="40" xfId="0" applyNumberFormat="1" applyFont="1" applyFill="1" applyBorder="1" applyAlignment="1">
      <alignment horizontal="center" vertical="center"/>
    </xf>
    <xf numFmtId="0" fontId="2" fillId="0" borderId="14" xfId="0" applyFont="1" applyBorder="1"/>
    <xf numFmtId="0" fontId="1" fillId="5" borderId="14" xfId="0" applyFont="1" applyFill="1" applyBorder="1" applyAlignment="1">
      <alignment vertical="center" wrapText="1"/>
    </xf>
    <xf numFmtId="0" fontId="1" fillId="0" borderId="14" xfId="0" applyFont="1" applyBorder="1" applyAlignment="1">
      <alignment vertical="center" wrapText="1"/>
    </xf>
    <xf numFmtId="0" fontId="1" fillId="9" borderId="52" xfId="0" applyFont="1" applyFill="1" applyBorder="1"/>
    <xf numFmtId="4" fontId="1" fillId="8" borderId="1" xfId="0" applyNumberFormat="1" applyFont="1" applyFill="1" applyBorder="1" applyAlignment="1">
      <alignment horizontal="center" vertical="center"/>
    </xf>
    <xf numFmtId="9" fontId="1" fillId="8" borderId="1" xfId="1" applyFont="1" applyFill="1" applyBorder="1" applyAlignment="1" applyProtection="1">
      <alignment horizontal="center" vertical="center"/>
    </xf>
    <xf numFmtId="2" fontId="1" fillId="8" borderId="1" xfId="0" applyNumberFormat="1" applyFont="1" applyFill="1" applyBorder="1" applyAlignment="1">
      <alignment horizontal="center" vertical="center"/>
    </xf>
    <xf numFmtId="2" fontId="1" fillId="8" borderId="1" xfId="1" applyNumberFormat="1" applyFont="1" applyFill="1" applyBorder="1" applyAlignment="1" applyProtection="1">
      <alignment horizontal="center" vertical="center"/>
    </xf>
    <xf numFmtId="0" fontId="2" fillId="0" borderId="15" xfId="0" applyFont="1" applyBorder="1" applyAlignment="1">
      <alignment vertical="center" wrapText="1"/>
    </xf>
    <xf numFmtId="4" fontId="2" fillId="8" borderId="43" xfId="0" applyNumberFormat="1" applyFont="1" applyFill="1" applyBorder="1" applyAlignment="1">
      <alignment horizontal="center" vertical="center"/>
    </xf>
    <xf numFmtId="0" fontId="1" fillId="5" borderId="17" xfId="0" applyFont="1" applyFill="1" applyBorder="1" applyAlignment="1">
      <alignment vertical="center" wrapText="1"/>
    </xf>
    <xf numFmtId="4" fontId="1" fillId="12" borderId="15" xfId="0" applyNumberFormat="1" applyFont="1" applyFill="1" applyBorder="1" applyAlignment="1">
      <alignment horizontal="center" vertical="center" wrapText="1"/>
    </xf>
    <xf numFmtId="0" fontId="2" fillId="0" borderId="0" xfId="0" applyFont="1" applyAlignment="1">
      <alignment vertical="center" wrapText="1"/>
    </xf>
    <xf numFmtId="4" fontId="2" fillId="0" borderId="0" xfId="0" applyNumberFormat="1" applyFont="1" applyAlignment="1">
      <alignment horizontal="center" vertical="center"/>
    </xf>
    <xf numFmtId="0" fontId="1" fillId="0" borderId="0" xfId="0" applyFont="1" applyAlignment="1">
      <alignment vertical="center" wrapText="1"/>
    </xf>
    <xf numFmtId="0" fontId="1" fillId="0" borderId="23" xfId="0" applyFont="1" applyBorder="1" applyAlignment="1">
      <alignment wrapText="1"/>
    </xf>
    <xf numFmtId="0" fontId="1" fillId="4" borderId="27" xfId="0" applyFont="1" applyFill="1" applyBorder="1" applyAlignment="1">
      <alignment wrapText="1"/>
    </xf>
    <xf numFmtId="4" fontId="1" fillId="12" borderId="57" xfId="0" applyNumberFormat="1" applyFont="1" applyFill="1" applyBorder="1" applyAlignment="1">
      <alignment horizontal="center" wrapText="1"/>
    </xf>
    <xf numFmtId="4" fontId="1" fillId="12" borderId="39" xfId="0" applyNumberFormat="1" applyFont="1" applyFill="1" applyBorder="1" applyAlignment="1">
      <alignment horizontal="center" vertical="center" wrapText="1"/>
    </xf>
    <xf numFmtId="0" fontId="1" fillId="3" borderId="0" xfId="0" applyFont="1" applyFill="1"/>
    <xf numFmtId="0" fontId="1" fillId="3" borderId="27" xfId="0" applyFont="1" applyFill="1" applyBorder="1" applyAlignment="1">
      <alignment wrapText="1"/>
    </xf>
    <xf numFmtId="0" fontId="2" fillId="0" borderId="26" xfId="0" applyFont="1" applyBorder="1" applyAlignment="1">
      <alignment wrapText="1"/>
    </xf>
    <xf numFmtId="0" fontId="1" fillId="12" borderId="52" xfId="0" applyFont="1" applyFill="1" applyBorder="1"/>
    <xf numFmtId="166" fontId="1" fillId="8" borderId="1" xfId="1" applyNumberFormat="1" applyFont="1" applyFill="1" applyBorder="1" applyAlignment="1" applyProtection="1">
      <alignment horizontal="center" vertical="center"/>
    </xf>
    <xf numFmtId="0" fontId="1" fillId="0" borderId="15" xfId="0" applyFont="1" applyBorder="1" applyAlignment="1">
      <alignment vertical="center" wrapText="1"/>
    </xf>
    <xf numFmtId="166" fontId="1" fillId="8" borderId="43" xfId="1" applyNumberFormat="1" applyFont="1" applyFill="1" applyBorder="1" applyAlignment="1" applyProtection="1">
      <alignment horizontal="center" vertical="center"/>
    </xf>
    <xf numFmtId="0" fontId="2" fillId="14" borderId="34" xfId="0" applyFont="1" applyFill="1" applyBorder="1" applyAlignment="1">
      <alignment wrapText="1"/>
    </xf>
    <xf numFmtId="0" fontId="2" fillId="14" borderId="6" xfId="0" applyFont="1" applyFill="1" applyBorder="1" applyAlignment="1">
      <alignment horizontal="center"/>
    </xf>
    <xf numFmtId="0" fontId="2" fillId="8" borderId="0" xfId="0" applyFont="1" applyFill="1"/>
    <xf numFmtId="0" fontId="19" fillId="0" borderId="1" xfId="4" applyBorder="1" applyAlignment="1" applyProtection="1">
      <alignment horizontal="left" wrapText="1"/>
    </xf>
    <xf numFmtId="0" fontId="19" fillId="0" borderId="14" xfId="4" applyBorder="1" applyAlignment="1" applyProtection="1">
      <alignment horizontal="left" wrapText="1"/>
    </xf>
    <xf numFmtId="0" fontId="3" fillId="0" borderId="7" xfId="0" applyFont="1" applyBorder="1" applyAlignment="1">
      <alignment vertical="center" wrapText="1"/>
    </xf>
    <xf numFmtId="0" fontId="2" fillId="5" borderId="58" xfId="0" applyFont="1" applyFill="1" applyBorder="1" applyAlignment="1">
      <alignment wrapText="1"/>
    </xf>
    <xf numFmtId="0" fontId="2" fillId="0" borderId="19" xfId="0" applyFont="1" applyBorder="1" applyAlignment="1">
      <alignment wrapText="1"/>
    </xf>
    <xf numFmtId="0" fontId="1" fillId="0" borderId="22" xfId="0" applyFont="1" applyBorder="1" applyAlignment="1">
      <alignment wrapText="1"/>
    </xf>
    <xf numFmtId="0" fontId="1" fillId="0" borderId="0" xfId="0" applyFont="1" applyAlignment="1">
      <alignment horizontal="left" vertical="center" wrapText="1"/>
    </xf>
    <xf numFmtId="0" fontId="1" fillId="4" borderId="60" xfId="0" applyFont="1" applyFill="1" applyBorder="1"/>
    <xf numFmtId="0" fontId="2" fillId="8" borderId="16" xfId="0" applyFont="1" applyFill="1" applyBorder="1" applyAlignment="1">
      <alignment horizontal="center"/>
    </xf>
    <xf numFmtId="0" fontId="2" fillId="8" borderId="3" xfId="0" applyFont="1" applyFill="1" applyBorder="1" applyAlignment="1">
      <alignment horizontal="center"/>
    </xf>
    <xf numFmtId="0" fontId="2" fillId="8" borderId="2" xfId="0" applyFont="1" applyFill="1" applyBorder="1" applyAlignment="1">
      <alignment horizontal="center"/>
    </xf>
    <xf numFmtId="4" fontId="1" fillId="8" borderId="59" xfId="0" applyNumberFormat="1" applyFont="1" applyFill="1" applyBorder="1" applyAlignment="1">
      <alignment horizontal="center" vertical="center"/>
    </xf>
    <xf numFmtId="0" fontId="3" fillId="0" borderId="1" xfId="0" applyFont="1" applyBorder="1" applyAlignment="1">
      <alignment vertical="top" wrapText="1"/>
    </xf>
    <xf numFmtId="0" fontId="3" fillId="0" borderId="14" xfId="0" applyFont="1" applyBorder="1" applyAlignment="1">
      <alignment vertical="top" wrapText="1"/>
    </xf>
    <xf numFmtId="0" fontId="0" fillId="0" borderId="38" xfId="0" applyBorder="1" applyAlignment="1">
      <alignment vertical="center" wrapText="1"/>
    </xf>
    <xf numFmtId="0" fontId="0" fillId="0" borderId="39" xfId="0" applyBorder="1" applyAlignment="1">
      <alignment vertical="center" wrapText="1"/>
    </xf>
    <xf numFmtId="0" fontId="0" fillId="0" borderId="40" xfId="0" applyBorder="1" applyAlignment="1">
      <alignment vertical="center" wrapText="1"/>
    </xf>
    <xf numFmtId="0" fontId="0" fillId="0" borderId="41" xfId="0" applyBorder="1" applyAlignment="1">
      <alignment vertical="center" wrapText="1"/>
    </xf>
    <xf numFmtId="0" fontId="0" fillId="0" borderId="38" xfId="0"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42" fillId="0" borderId="18" xfId="4" applyFont="1" applyFill="1" applyBorder="1" applyAlignment="1" applyProtection="1">
      <alignment horizontal="center" vertical="center"/>
      <protection locked="0"/>
    </xf>
    <xf numFmtId="0" fontId="42" fillId="0" borderId="20" xfId="4" applyFont="1" applyFill="1" applyBorder="1" applyAlignment="1" applyProtection="1">
      <alignment horizontal="center" vertical="center"/>
      <protection locked="0"/>
    </xf>
    <xf numFmtId="0" fontId="42" fillId="0" borderId="18" xfId="4" applyFont="1" applyFill="1" applyBorder="1" applyAlignment="1" applyProtection="1">
      <alignment horizontal="center" vertical="center" wrapText="1"/>
      <protection locked="0"/>
    </xf>
    <xf numFmtId="0" fontId="42" fillId="0" borderId="20" xfId="4" applyFont="1" applyFill="1" applyBorder="1" applyAlignment="1" applyProtection="1">
      <alignment horizontal="center" vertical="center" wrapText="1"/>
      <protection locked="0"/>
    </xf>
    <xf numFmtId="0" fontId="37" fillId="13" borderId="18" xfId="0" applyFont="1" applyFill="1" applyBorder="1" applyAlignment="1" applyProtection="1">
      <alignment horizontal="left" wrapText="1"/>
      <protection locked="0"/>
    </xf>
    <xf numFmtId="0" fontId="37" fillId="13" borderId="19" xfId="0" applyFont="1" applyFill="1" applyBorder="1" applyAlignment="1" applyProtection="1">
      <alignment horizontal="left" wrapText="1"/>
      <protection locked="0"/>
    </xf>
    <xf numFmtId="0" fontId="37" fillId="13" borderId="20" xfId="0" applyFont="1" applyFill="1" applyBorder="1" applyAlignment="1" applyProtection="1">
      <alignment horizontal="left" wrapText="1"/>
      <protection locked="0"/>
    </xf>
    <xf numFmtId="0" fontId="0" fillId="0" borderId="1" xfId="0" applyBorder="1" applyAlignment="1">
      <alignment horizontal="left" wrapText="1"/>
    </xf>
    <xf numFmtId="0" fontId="0" fillId="0" borderId="65" xfId="0" applyBorder="1" applyAlignment="1">
      <alignment horizontal="left" wrapText="1"/>
    </xf>
    <xf numFmtId="0" fontId="0" fillId="0" borderId="67" xfId="0" applyBorder="1" applyAlignment="1">
      <alignment horizontal="left" wrapText="1"/>
    </xf>
    <xf numFmtId="0" fontId="0" fillId="0" borderId="68" xfId="0" applyBorder="1" applyAlignment="1">
      <alignment horizontal="left" wrapText="1"/>
    </xf>
    <xf numFmtId="0" fontId="47" fillId="0" borderId="18" xfId="0" applyFont="1" applyBorder="1" applyAlignment="1">
      <alignment horizontal="center" wrapText="1"/>
    </xf>
    <xf numFmtId="0" fontId="47" fillId="0" borderId="19" xfId="0" applyFont="1" applyBorder="1" applyAlignment="1">
      <alignment horizontal="center" wrapText="1"/>
    </xf>
    <xf numFmtId="0" fontId="47" fillId="0" borderId="20" xfId="0" applyFont="1" applyBorder="1" applyAlignment="1">
      <alignment horizontal="center" wrapText="1"/>
    </xf>
    <xf numFmtId="0" fontId="12" fillId="0" borderId="0" xfId="0" applyFont="1" applyAlignment="1">
      <alignment wrapText="1"/>
    </xf>
    <xf numFmtId="0" fontId="16" fillId="0" borderId="0" xfId="0" applyFont="1" applyAlignment="1">
      <alignment wrapText="1"/>
    </xf>
    <xf numFmtId="0" fontId="48" fillId="3" borderId="18" xfId="0" applyFont="1" applyFill="1" applyBorder="1" applyAlignment="1">
      <alignment horizontal="center" vertical="center"/>
    </xf>
    <xf numFmtId="0" fontId="48" fillId="3" borderId="19" xfId="0" applyFont="1" applyFill="1" applyBorder="1" applyAlignment="1">
      <alignment horizontal="center" vertical="center"/>
    </xf>
    <xf numFmtId="0" fontId="48" fillId="3" borderId="20" xfId="0" applyFont="1" applyFill="1" applyBorder="1" applyAlignment="1">
      <alignment horizontal="center" vertical="center"/>
    </xf>
    <xf numFmtId="0" fontId="27" fillId="0" borderId="21" xfId="0" applyFont="1" applyBorder="1" applyAlignment="1">
      <alignment horizontal="center" vertical="top" wrapText="1"/>
    </xf>
    <xf numFmtId="0" fontId="27" fillId="0" borderId="22" xfId="0" applyFont="1" applyBorder="1" applyAlignment="1">
      <alignment horizontal="center" vertical="top" wrapText="1"/>
    </xf>
    <xf numFmtId="0" fontId="27" fillId="0" borderId="23" xfId="0" applyFont="1" applyBorder="1" applyAlignment="1">
      <alignment horizontal="center" vertical="top" wrapText="1"/>
    </xf>
    <xf numFmtId="0" fontId="18" fillId="3" borderId="61" xfId="0" applyFont="1" applyFill="1" applyBorder="1" applyAlignment="1">
      <alignment horizontal="left"/>
    </xf>
    <xf numFmtId="0" fontId="18" fillId="3" borderId="62" xfId="0" applyFont="1" applyFill="1" applyBorder="1" applyAlignment="1">
      <alignment horizontal="left"/>
    </xf>
    <xf numFmtId="0" fontId="18" fillId="3" borderId="63" xfId="0" applyFont="1" applyFill="1" applyBorder="1" applyAlignment="1">
      <alignment horizontal="left"/>
    </xf>
    <xf numFmtId="0" fontId="1" fillId="0" borderId="26" xfId="0" applyFont="1" applyBorder="1" applyAlignment="1">
      <alignment vertical="top" wrapText="1"/>
    </xf>
    <xf numFmtId="0" fontId="1" fillId="0" borderId="0" xfId="0" applyFont="1" applyAlignment="1">
      <alignment vertical="top" wrapText="1"/>
    </xf>
    <xf numFmtId="0" fontId="1" fillId="0" borderId="27" xfId="0" applyFont="1" applyBorder="1" applyAlignment="1">
      <alignment vertical="top" wrapText="1"/>
    </xf>
    <xf numFmtId="0" fontId="1" fillId="0" borderId="28" xfId="0" applyFont="1" applyBorder="1" applyAlignment="1">
      <alignment vertical="top" wrapText="1"/>
    </xf>
    <xf numFmtId="0" fontId="1" fillId="0" borderId="29" xfId="0" applyFont="1" applyBorder="1" applyAlignment="1">
      <alignment vertical="top" wrapText="1"/>
    </xf>
    <xf numFmtId="0" fontId="1" fillId="0" borderId="30" xfId="0" applyFont="1" applyBorder="1" applyAlignment="1">
      <alignment vertical="top" wrapText="1"/>
    </xf>
    <xf numFmtId="0" fontId="28" fillId="7" borderId="21" xfId="0" applyFont="1" applyFill="1" applyBorder="1" applyAlignment="1">
      <alignment vertical="top" wrapText="1"/>
    </xf>
    <xf numFmtId="0" fontId="28" fillId="7" borderId="22" xfId="0" applyFont="1" applyFill="1" applyBorder="1" applyAlignment="1">
      <alignment vertical="top" wrapText="1"/>
    </xf>
    <xf numFmtId="0" fontId="28" fillId="7" borderId="23" xfId="0" applyFont="1" applyFill="1" applyBorder="1" applyAlignment="1">
      <alignment vertical="top" wrapText="1"/>
    </xf>
    <xf numFmtId="0" fontId="1" fillId="0" borderId="18" xfId="0" applyFont="1" applyBorder="1" applyAlignment="1">
      <alignment horizontal="left" wrapText="1"/>
    </xf>
    <xf numFmtId="0" fontId="1" fillId="0" borderId="19" xfId="0" applyFont="1" applyBorder="1" applyAlignment="1">
      <alignment horizontal="left" wrapText="1"/>
    </xf>
    <xf numFmtId="0" fontId="1" fillId="0" borderId="20" xfId="0" applyFont="1" applyBorder="1" applyAlignment="1">
      <alignment horizontal="left" wrapText="1"/>
    </xf>
    <xf numFmtId="0" fontId="34" fillId="0" borderId="22" xfId="0" applyFont="1" applyBorder="1" applyAlignment="1">
      <alignment wrapText="1"/>
    </xf>
    <xf numFmtId="0" fontId="35" fillId="8" borderId="10" xfId="0" applyFont="1" applyFill="1" applyBorder="1" applyAlignment="1">
      <alignment horizontal="center" vertical="center"/>
    </xf>
    <xf numFmtId="0" fontId="35" fillId="8" borderId="12" xfId="0" applyFont="1" applyFill="1" applyBorder="1" applyAlignment="1">
      <alignment horizontal="center" vertical="center"/>
    </xf>
    <xf numFmtId="0" fontId="37" fillId="8" borderId="15" xfId="0" applyFont="1" applyFill="1" applyBorder="1" applyAlignment="1">
      <alignment wrapText="1"/>
    </xf>
    <xf numFmtId="0" fontId="37" fillId="8" borderId="17" xfId="0" applyFont="1" applyFill="1" applyBorder="1" applyAlignment="1">
      <alignment wrapText="1"/>
    </xf>
    <xf numFmtId="0" fontId="38" fillId="0" borderId="49" xfId="0" applyFont="1" applyBorder="1" applyAlignment="1">
      <alignment horizontal="left" vertical="center"/>
    </xf>
    <xf numFmtId="0" fontId="38" fillId="0" borderId="51" xfId="0" applyFont="1" applyBorder="1" applyAlignment="1">
      <alignment horizontal="left" vertical="center"/>
    </xf>
    <xf numFmtId="0" fontId="38" fillId="0" borderId="53" xfId="0" applyFont="1" applyBorder="1" applyAlignment="1">
      <alignment horizontal="left" vertical="center"/>
    </xf>
    <xf numFmtId="0" fontId="1" fillId="12" borderId="40" xfId="0" applyFont="1" applyFill="1" applyBorder="1" applyAlignment="1">
      <alignment vertical="center" wrapText="1"/>
    </xf>
    <xf numFmtId="0" fontId="1" fillId="12" borderId="41" xfId="0" applyFont="1" applyFill="1" applyBorder="1" applyAlignment="1">
      <alignment vertical="center" wrapText="1"/>
    </xf>
    <xf numFmtId="0" fontId="2" fillId="14" borderId="2" xfId="0" applyFont="1" applyFill="1" applyBorder="1" applyAlignment="1">
      <alignment horizontal="center"/>
    </xf>
    <xf numFmtId="0" fontId="2" fillId="14" borderId="4" xfId="0" applyFont="1" applyFill="1" applyBorder="1" applyAlignment="1">
      <alignment horizontal="center"/>
    </xf>
    <xf numFmtId="0" fontId="2" fillId="14" borderId="3" xfId="0" applyFont="1" applyFill="1" applyBorder="1" applyAlignment="1">
      <alignment horizontal="center"/>
    </xf>
    <xf numFmtId="4" fontId="2" fillId="8" borderId="42" xfId="0" applyNumberFormat="1" applyFont="1" applyFill="1" applyBorder="1" applyAlignment="1">
      <alignment horizontal="center" vertical="center"/>
    </xf>
    <xf numFmtId="4" fontId="2" fillId="8" borderId="43" xfId="0" applyNumberFormat="1" applyFont="1" applyFill="1" applyBorder="1" applyAlignment="1">
      <alignment horizontal="center" vertical="center"/>
    </xf>
    <xf numFmtId="0" fontId="32" fillId="14" borderId="18" xfId="0" applyFont="1" applyFill="1" applyBorder="1" applyAlignment="1">
      <alignment horizontal="center" wrapText="1"/>
    </xf>
    <xf numFmtId="0" fontId="32" fillId="14" borderId="19" xfId="0" applyFont="1" applyFill="1" applyBorder="1" applyAlignment="1">
      <alignment horizontal="center" wrapText="1"/>
    </xf>
    <xf numFmtId="0" fontId="32" fillId="14" borderId="20" xfId="0" applyFont="1" applyFill="1" applyBorder="1" applyAlignment="1">
      <alignment horizontal="center" wrapText="1"/>
    </xf>
    <xf numFmtId="0" fontId="1" fillId="12" borderId="16" xfId="0" applyFont="1" applyFill="1" applyBorder="1" applyAlignment="1">
      <alignment vertical="center" wrapText="1"/>
    </xf>
    <xf numFmtId="0" fontId="1" fillId="12" borderId="17" xfId="0" applyFont="1" applyFill="1" applyBorder="1" applyAlignment="1">
      <alignment vertical="center" wrapText="1"/>
    </xf>
    <xf numFmtId="0" fontId="12" fillId="12" borderId="31" xfId="0" applyFont="1" applyFill="1" applyBorder="1" applyAlignment="1">
      <alignment horizontal="center" wrapText="1"/>
    </xf>
    <xf numFmtId="0" fontId="12" fillId="12" borderId="32" xfId="0" applyFont="1" applyFill="1" applyBorder="1" applyAlignment="1">
      <alignment horizontal="center" wrapText="1"/>
    </xf>
    <xf numFmtId="0" fontId="12" fillId="12" borderId="33" xfId="0" applyFont="1" applyFill="1" applyBorder="1" applyAlignment="1">
      <alignment horizontal="center" wrapText="1"/>
    </xf>
    <xf numFmtId="0" fontId="32" fillId="8" borderId="69" xfId="0" applyFont="1" applyFill="1" applyBorder="1" applyAlignment="1">
      <alignment horizontal="center" wrapText="1"/>
    </xf>
    <xf numFmtId="0" fontId="32" fillId="8" borderId="70" xfId="0" applyFont="1" applyFill="1" applyBorder="1" applyAlignment="1">
      <alignment horizontal="center" wrapText="1"/>
    </xf>
    <xf numFmtId="0" fontId="32" fillId="8" borderId="71" xfId="0" applyFont="1" applyFill="1" applyBorder="1" applyAlignment="1">
      <alignment horizontal="center" wrapText="1"/>
    </xf>
    <xf numFmtId="0" fontId="32" fillId="8" borderId="21" xfId="0" applyFont="1" applyFill="1" applyBorder="1" applyAlignment="1">
      <alignment horizontal="center" vertical="center" wrapText="1"/>
    </xf>
    <xf numFmtId="0" fontId="32" fillId="8" borderId="22" xfId="0" applyFont="1" applyFill="1" applyBorder="1" applyAlignment="1">
      <alignment horizontal="center" vertical="center" wrapText="1"/>
    </xf>
    <xf numFmtId="0" fontId="32" fillId="8" borderId="21" xfId="0" applyFont="1" applyFill="1" applyBorder="1" applyAlignment="1">
      <alignment horizontal="center" wrapText="1"/>
    </xf>
    <xf numFmtId="0" fontId="32" fillId="8" borderId="22" xfId="0" applyFont="1" applyFill="1" applyBorder="1" applyAlignment="1">
      <alignment horizontal="center" wrapText="1"/>
    </xf>
    <xf numFmtId="0" fontId="32" fillId="16" borderId="21" xfId="0" applyFont="1" applyFill="1" applyBorder="1" applyAlignment="1">
      <alignment horizontal="center" vertical="center" wrapText="1"/>
    </xf>
    <xf numFmtId="0" fontId="32" fillId="16" borderId="22" xfId="0" applyFont="1" applyFill="1" applyBorder="1" applyAlignment="1">
      <alignment horizontal="center" vertical="center" wrapText="1"/>
    </xf>
    <xf numFmtId="0" fontId="13" fillId="8" borderId="18" xfId="0" applyFont="1" applyFill="1" applyBorder="1" applyAlignment="1">
      <alignment horizontal="center" vertical="center" wrapText="1"/>
    </xf>
    <xf numFmtId="0" fontId="13" fillId="8" borderId="19" xfId="0" applyFont="1" applyFill="1" applyBorder="1" applyAlignment="1">
      <alignment horizontal="center" vertical="center" wrapText="1"/>
    </xf>
    <xf numFmtId="0" fontId="13" fillId="8" borderId="20" xfId="0" applyFont="1" applyFill="1" applyBorder="1" applyAlignment="1">
      <alignment horizontal="center" vertical="center" wrapText="1"/>
    </xf>
    <xf numFmtId="0" fontId="1" fillId="5" borderId="1" xfId="0" applyFont="1" applyFill="1" applyBorder="1" applyAlignment="1">
      <alignment vertical="center" wrapText="1"/>
    </xf>
    <xf numFmtId="0" fontId="0" fillId="5" borderId="14" xfId="0" applyFill="1" applyBorder="1"/>
    <xf numFmtId="166" fontId="1" fillId="8" borderId="42" xfId="1" applyNumberFormat="1" applyFont="1" applyFill="1" applyBorder="1" applyAlignment="1" applyProtection="1">
      <alignment horizontal="center" vertical="center"/>
    </xf>
    <xf numFmtId="166" fontId="1" fillId="8" borderId="43" xfId="1" applyNumberFormat="1" applyFont="1" applyFill="1" applyBorder="1" applyAlignment="1" applyProtection="1">
      <alignment horizontal="center" vertical="center"/>
    </xf>
    <xf numFmtId="0" fontId="1" fillId="5" borderId="16" xfId="0" applyFont="1" applyFill="1" applyBorder="1" applyAlignment="1">
      <alignment vertical="center" wrapText="1"/>
    </xf>
    <xf numFmtId="0" fontId="0" fillId="5" borderId="17" xfId="0" applyFill="1" applyBorder="1"/>
    <xf numFmtId="0" fontId="2" fillId="0" borderId="1" xfId="0" applyFont="1" applyBorder="1"/>
    <xf numFmtId="0" fontId="0" fillId="0" borderId="14" xfId="0" applyBorder="1"/>
    <xf numFmtId="0" fontId="2" fillId="0" borderId="2" xfId="0" applyFont="1" applyBorder="1"/>
    <xf numFmtId="0" fontId="2" fillId="0" borderId="44" xfId="0" applyFont="1" applyBorder="1"/>
    <xf numFmtId="0" fontId="1" fillId="0" borderId="2" xfId="0" applyFont="1" applyBorder="1" applyAlignment="1">
      <alignment vertical="center" wrapText="1"/>
    </xf>
    <xf numFmtId="0" fontId="1" fillId="0" borderId="44" xfId="0" applyFont="1" applyBorder="1" applyAlignment="1">
      <alignment vertical="center" wrapText="1"/>
    </xf>
    <xf numFmtId="0" fontId="1" fillId="5" borderId="2" xfId="0" applyFont="1" applyFill="1" applyBorder="1" applyAlignment="1">
      <alignment vertical="center" wrapText="1"/>
    </xf>
    <xf numFmtId="0" fontId="1" fillId="5" borderId="44" xfId="0" applyFont="1" applyFill="1" applyBorder="1" applyAlignment="1">
      <alignment vertical="center" wrapText="1"/>
    </xf>
    <xf numFmtId="0" fontId="1" fillId="5" borderId="42" xfId="0" applyFont="1" applyFill="1" applyBorder="1" applyAlignment="1">
      <alignment vertical="center" wrapText="1"/>
    </xf>
    <xf numFmtId="0" fontId="1" fillId="5" borderId="45" xfId="0" applyFont="1" applyFill="1" applyBorder="1" applyAlignment="1">
      <alignment vertical="center" wrapText="1"/>
    </xf>
    <xf numFmtId="0" fontId="32" fillId="14" borderId="18" xfId="0" applyFont="1" applyFill="1" applyBorder="1" applyAlignment="1">
      <alignment horizontal="center" vertical="center" wrapText="1"/>
    </xf>
    <xf numFmtId="0" fontId="32" fillId="14" borderId="19" xfId="0" applyFont="1" applyFill="1" applyBorder="1" applyAlignment="1">
      <alignment horizontal="center" vertical="center" wrapText="1"/>
    </xf>
    <xf numFmtId="0" fontId="32" fillId="14" borderId="20" xfId="0" applyFont="1" applyFill="1" applyBorder="1" applyAlignment="1">
      <alignment horizontal="center" vertical="center" wrapText="1"/>
    </xf>
    <xf numFmtId="0" fontId="32" fillId="2" borderId="21" xfId="0" applyFont="1" applyFill="1" applyBorder="1" applyAlignment="1">
      <alignment horizontal="center" vertical="center" wrapText="1"/>
    </xf>
    <xf numFmtId="0" fontId="32" fillId="2" borderId="22" xfId="0" applyFont="1" applyFill="1" applyBorder="1" applyAlignment="1">
      <alignment horizontal="center" vertical="center" wrapText="1"/>
    </xf>
    <xf numFmtId="0" fontId="2" fillId="0" borderId="2" xfId="0" applyFont="1" applyBorder="1" applyAlignment="1">
      <alignment horizontal="center"/>
    </xf>
    <xf numFmtId="0" fontId="2" fillId="0" borderId="4" xfId="0" applyFont="1" applyBorder="1" applyAlignment="1">
      <alignment horizontal="center"/>
    </xf>
    <xf numFmtId="0" fontId="2" fillId="0" borderId="3" xfId="0" applyFont="1" applyBorder="1" applyAlignment="1">
      <alignment horizontal="center"/>
    </xf>
    <xf numFmtId="0" fontId="1" fillId="0" borderId="9" xfId="0" applyFont="1" applyBorder="1" applyAlignment="1">
      <alignment vertical="center" wrapText="1"/>
    </xf>
    <xf numFmtId="0" fontId="1" fillId="0" borderId="47" xfId="0" applyFont="1" applyBorder="1" applyAlignment="1">
      <alignment vertical="center" wrapText="1"/>
    </xf>
    <xf numFmtId="0" fontId="1" fillId="0" borderId="48" xfId="0" applyFont="1" applyBorder="1" applyAlignment="1">
      <alignment vertical="center" wrapText="1"/>
    </xf>
    <xf numFmtId="0" fontId="14" fillId="8" borderId="39" xfId="0" applyFont="1" applyFill="1" applyBorder="1" applyAlignment="1">
      <alignment horizontal="center" vertical="center" wrapText="1"/>
    </xf>
    <xf numFmtId="0" fontId="14" fillId="8" borderId="40" xfId="0" applyFont="1" applyFill="1" applyBorder="1" applyAlignment="1">
      <alignment horizontal="center" vertical="center" wrapText="1"/>
    </xf>
    <xf numFmtId="0" fontId="14" fillId="8" borderId="41" xfId="0" applyFont="1" applyFill="1" applyBorder="1" applyAlignment="1">
      <alignment horizontal="center" vertical="center" wrapText="1"/>
    </xf>
    <xf numFmtId="0" fontId="1" fillId="0" borderId="46" xfId="0" applyFont="1" applyBorder="1" applyAlignment="1">
      <alignment vertical="top" wrapText="1"/>
    </xf>
    <xf numFmtId="0" fontId="1" fillId="0" borderId="47" xfId="0" applyFont="1" applyBorder="1" applyAlignment="1">
      <alignment vertical="top" wrapText="1"/>
    </xf>
    <xf numFmtId="0" fontId="1" fillId="0" borderId="48" xfId="0" applyFont="1" applyBorder="1" applyAlignment="1">
      <alignment vertical="top" wrapText="1"/>
    </xf>
    <xf numFmtId="0" fontId="2" fillId="0" borderId="9" xfId="0" applyFont="1" applyBorder="1"/>
    <xf numFmtId="0" fontId="2" fillId="0" borderId="47" xfId="0" applyFont="1" applyBorder="1"/>
    <xf numFmtId="0" fontId="2" fillId="0" borderId="48" xfId="0" applyFont="1" applyBorder="1"/>
    <xf numFmtId="0" fontId="24" fillId="0" borderId="18" xfId="0" applyFont="1" applyBorder="1" applyAlignment="1">
      <alignment horizontal="center" wrapText="1"/>
    </xf>
    <xf numFmtId="0" fontId="24" fillId="0" borderId="19" xfId="0" applyFont="1" applyBorder="1" applyAlignment="1">
      <alignment horizontal="center" wrapText="1"/>
    </xf>
    <xf numFmtId="0" fontId="24" fillId="0" borderId="20" xfId="0" applyFont="1" applyBorder="1" applyAlignment="1">
      <alignment horizontal="center" wrapText="1"/>
    </xf>
    <xf numFmtId="0" fontId="18" fillId="3" borderId="21" xfId="0" applyFont="1" applyFill="1" applyBorder="1"/>
    <xf numFmtId="0" fontId="18" fillId="3" borderId="22" xfId="0" applyFont="1" applyFill="1" applyBorder="1"/>
    <xf numFmtId="0" fontId="18" fillId="3" borderId="23" xfId="0" applyFont="1" applyFill="1" applyBorder="1"/>
    <xf numFmtId="0" fontId="1" fillId="0" borderId="24" xfId="0" applyFont="1" applyBorder="1" applyAlignment="1">
      <alignment vertical="top" wrapText="1"/>
    </xf>
    <xf numFmtId="0" fontId="1" fillId="0" borderId="8" xfId="0" applyFont="1" applyBorder="1" applyAlignment="1">
      <alignment vertical="top" wrapText="1"/>
    </xf>
    <xf numFmtId="0" fontId="1" fillId="0" borderId="25" xfId="0" applyFont="1" applyBorder="1" applyAlignment="1">
      <alignment vertical="top" wrapText="1"/>
    </xf>
    <xf numFmtId="0" fontId="18" fillId="18" borderId="36" xfId="0" applyFont="1" applyFill="1" applyBorder="1" applyAlignment="1">
      <alignment horizontal="center"/>
    </xf>
    <xf numFmtId="0" fontId="18" fillId="18" borderId="7" xfId="0" applyFont="1" applyFill="1" applyBorder="1" applyAlignment="1">
      <alignment horizontal="center"/>
    </xf>
    <xf numFmtId="0" fontId="18" fillId="18" borderId="37" xfId="0" applyFont="1" applyFill="1" applyBorder="1" applyAlignment="1">
      <alignment horizontal="center"/>
    </xf>
    <xf numFmtId="0" fontId="60" fillId="18" borderId="1" xfId="0" applyFont="1" applyFill="1" applyBorder="1" applyAlignment="1">
      <alignment horizontal="left" vertical="center"/>
    </xf>
    <xf numFmtId="0" fontId="60" fillId="18" borderId="14" xfId="0" applyFont="1" applyFill="1" applyBorder="1" applyAlignment="1">
      <alignment horizontal="left" vertical="center"/>
    </xf>
    <xf numFmtId="0" fontId="29" fillId="18" borderId="1" xfId="0" applyFont="1" applyFill="1" applyBorder="1" applyAlignment="1">
      <alignment horizontal="center"/>
    </xf>
    <xf numFmtId="0" fontId="29" fillId="18" borderId="14" xfId="0" applyFont="1" applyFill="1" applyBorder="1" applyAlignment="1">
      <alignment horizontal="center"/>
    </xf>
    <xf numFmtId="0" fontId="29" fillId="18" borderId="13" xfId="0" applyFont="1" applyFill="1" applyBorder="1"/>
    <xf numFmtId="0" fontId="29" fillId="18" borderId="1" xfId="0" applyFont="1" applyFill="1" applyBorder="1"/>
    <xf numFmtId="0" fontId="7" fillId="18" borderId="1" xfId="0" applyFont="1" applyFill="1" applyBorder="1" applyAlignment="1">
      <alignment horizontal="left" vertical="center" wrapText="1"/>
    </xf>
    <xf numFmtId="0" fontId="7" fillId="18" borderId="14" xfId="0" applyFont="1" applyFill="1" applyBorder="1" applyAlignment="1">
      <alignment horizontal="left" vertical="center" wrapText="1"/>
    </xf>
    <xf numFmtId="0" fontId="18" fillId="3" borderId="10" xfId="0" applyFont="1" applyFill="1" applyBorder="1"/>
    <xf numFmtId="0" fontId="18" fillId="3" borderId="11" xfId="0" applyFont="1" applyFill="1" applyBorder="1"/>
    <xf numFmtId="0" fontId="18" fillId="3" borderId="12" xfId="0" applyFont="1" applyFill="1" applyBorder="1"/>
    <xf numFmtId="0" fontId="9" fillId="0" borderId="13" xfId="0" applyFont="1" applyBorder="1" applyAlignment="1">
      <alignment horizontal="center"/>
    </xf>
    <xf numFmtId="0" fontId="9" fillId="0" borderId="1" xfId="0" applyFont="1" applyBorder="1" applyAlignment="1">
      <alignment horizontal="center"/>
    </xf>
    <xf numFmtId="0" fontId="9" fillId="0" borderId="14" xfId="0" applyFont="1" applyBorder="1" applyAlignment="1">
      <alignment horizontal="center"/>
    </xf>
    <xf numFmtId="0" fontId="1" fillId="0" borderId="1" xfId="0" applyFont="1" applyBorder="1" applyAlignment="1">
      <alignment vertical="top" wrapText="1"/>
    </xf>
    <xf numFmtId="0" fontId="1" fillId="0" borderId="14" xfId="0" applyFont="1" applyBorder="1" applyAlignment="1">
      <alignment vertical="top" wrapText="1"/>
    </xf>
    <xf numFmtId="0" fontId="9" fillId="14" borderId="36" xfId="0" applyFont="1" applyFill="1" applyBorder="1" applyAlignment="1">
      <alignment horizontal="center"/>
    </xf>
    <xf numFmtId="0" fontId="9" fillId="14" borderId="7" xfId="0" applyFont="1" applyFill="1" applyBorder="1" applyAlignment="1">
      <alignment horizontal="center"/>
    </xf>
    <xf numFmtId="0" fontId="9" fillId="14" borderId="37" xfId="0" applyFont="1" applyFill="1" applyBorder="1" applyAlignment="1">
      <alignment horizontal="center"/>
    </xf>
    <xf numFmtId="0" fontId="2" fillId="14" borderId="1" xfId="0" applyFont="1" applyFill="1" applyBorder="1" applyAlignment="1">
      <alignment horizontal="center"/>
    </xf>
    <xf numFmtId="0" fontId="2" fillId="14" borderId="14" xfId="0" applyFont="1" applyFill="1" applyBorder="1" applyAlignment="1">
      <alignment horizontal="center"/>
    </xf>
    <xf numFmtId="0" fontId="60" fillId="18" borderId="16" xfId="0" applyFont="1" applyFill="1" applyBorder="1" applyAlignment="1">
      <alignment horizontal="left" vertical="center"/>
    </xf>
    <xf numFmtId="0" fontId="60" fillId="18" borderId="17" xfId="0" applyFont="1" applyFill="1" applyBorder="1" applyAlignment="1">
      <alignment horizontal="left" vertical="center"/>
    </xf>
    <xf numFmtId="0" fontId="18" fillId="18" borderId="10" xfId="0" applyFont="1" applyFill="1" applyBorder="1"/>
    <xf numFmtId="0" fontId="18" fillId="18" borderId="11" xfId="0" applyFont="1" applyFill="1" applyBorder="1"/>
    <xf numFmtId="0" fontId="18" fillId="18" borderId="12" xfId="0" applyFont="1" applyFill="1" applyBorder="1"/>
    <xf numFmtId="0" fontId="18" fillId="18" borderId="13" xfId="0" applyFont="1" applyFill="1" applyBorder="1" applyAlignment="1">
      <alignment horizontal="center"/>
    </xf>
    <xf numFmtId="0" fontId="18" fillId="18" borderId="1" xfId="0" applyFont="1" applyFill="1" applyBorder="1" applyAlignment="1">
      <alignment horizontal="center"/>
    </xf>
    <xf numFmtId="0" fontId="18" fillId="18" borderId="14" xfId="0" applyFont="1" applyFill="1" applyBorder="1" applyAlignment="1">
      <alignment horizontal="center"/>
    </xf>
    <xf numFmtId="0" fontId="7" fillId="18" borderId="1" xfId="0" applyFont="1" applyFill="1" applyBorder="1" applyAlignment="1">
      <alignment vertical="top" wrapText="1"/>
    </xf>
    <xf numFmtId="0" fontId="7" fillId="18" borderId="14" xfId="0" applyFont="1" applyFill="1" applyBorder="1" applyAlignment="1">
      <alignment vertical="top" wrapText="1"/>
    </xf>
    <xf numFmtId="0" fontId="41" fillId="18" borderId="56" xfId="0" applyFont="1" applyFill="1" applyBorder="1" applyAlignment="1">
      <alignment vertical="top" wrapText="1"/>
    </xf>
    <xf numFmtId="0" fontId="41" fillId="18" borderId="43" xfId="0" applyFont="1" applyFill="1" applyBorder="1" applyAlignment="1">
      <alignment vertical="top" wrapText="1"/>
    </xf>
    <xf numFmtId="0" fontId="41" fillId="18" borderId="45" xfId="0" applyFont="1" applyFill="1" applyBorder="1" applyAlignment="1">
      <alignment vertical="top" wrapText="1"/>
    </xf>
    <xf numFmtId="0" fontId="61" fillId="18" borderId="13" xfId="0" applyFont="1" applyFill="1" applyBorder="1"/>
    <xf numFmtId="0" fontId="61" fillId="18" borderId="1" xfId="0" applyFont="1" applyFill="1" applyBorder="1"/>
    <xf numFmtId="0" fontId="61" fillId="18" borderId="1" xfId="0" applyFont="1" applyFill="1" applyBorder="1" applyAlignment="1">
      <alignment horizontal="center"/>
    </xf>
    <xf numFmtId="0" fontId="61" fillId="18" borderId="14" xfId="0" applyFont="1" applyFill="1" applyBorder="1" applyAlignment="1">
      <alignment horizontal="center"/>
    </xf>
    <xf numFmtId="0" fontId="59" fillId="18" borderId="31" xfId="0" applyFont="1" applyFill="1" applyBorder="1"/>
    <xf numFmtId="0" fontId="59" fillId="18" borderId="32" xfId="0" applyFont="1" applyFill="1" applyBorder="1"/>
    <xf numFmtId="0" fontId="59" fillId="18" borderId="33" xfId="0" applyFont="1" applyFill="1" applyBorder="1"/>
    <xf numFmtId="0" fontId="59" fillId="18" borderId="31" xfId="0" applyFont="1" applyFill="1" applyBorder="1" applyAlignment="1">
      <alignment horizontal="center"/>
    </xf>
    <xf numFmtId="0" fontId="59" fillId="18" borderId="32" xfId="0" applyFont="1" applyFill="1" applyBorder="1" applyAlignment="1">
      <alignment horizontal="center"/>
    </xf>
    <xf numFmtId="0" fontId="59" fillId="18" borderId="33" xfId="0" applyFont="1" applyFill="1" applyBorder="1" applyAlignment="1">
      <alignment horizontal="center"/>
    </xf>
    <xf numFmtId="0" fontId="60" fillId="18" borderId="1" xfId="0" applyFont="1" applyFill="1" applyBorder="1" applyAlignment="1">
      <alignment vertical="top" wrapText="1"/>
    </xf>
    <xf numFmtId="0" fontId="60" fillId="18" borderId="14" xfId="0" applyFont="1" applyFill="1" applyBorder="1" applyAlignment="1">
      <alignment vertical="top" wrapText="1"/>
    </xf>
    <xf numFmtId="0" fontId="59" fillId="18" borderId="10" xfId="0" applyFont="1" applyFill="1" applyBorder="1" applyAlignment="1">
      <alignment horizontal="center"/>
    </xf>
    <xf numFmtId="0" fontId="59" fillId="18" borderId="11" xfId="0" applyFont="1" applyFill="1" applyBorder="1" applyAlignment="1">
      <alignment horizontal="center"/>
    </xf>
    <xf numFmtId="0" fontId="59" fillId="18" borderId="12" xfId="0" applyFont="1" applyFill="1" applyBorder="1" applyAlignment="1">
      <alignment horizontal="center"/>
    </xf>
    <xf numFmtId="0" fontId="62" fillId="18" borderId="31" xfId="0" applyFont="1" applyFill="1" applyBorder="1" applyAlignment="1">
      <alignment vertical="top" wrapText="1"/>
    </xf>
    <xf numFmtId="0" fontId="62" fillId="18" borderId="32" xfId="0" applyFont="1" applyFill="1" applyBorder="1" applyAlignment="1">
      <alignment vertical="top" wrapText="1"/>
    </xf>
    <xf numFmtId="0" fontId="62" fillId="18" borderId="33" xfId="0" applyFont="1" applyFill="1" applyBorder="1" applyAlignment="1">
      <alignment vertical="top" wrapText="1"/>
    </xf>
    <xf numFmtId="0" fontId="62" fillId="18" borderId="55" xfId="0" applyFont="1" applyFill="1" applyBorder="1" applyAlignment="1">
      <alignment vertical="top" wrapText="1"/>
    </xf>
    <xf numFmtId="0" fontId="62" fillId="18" borderId="4" xfId="0" applyFont="1" applyFill="1" applyBorder="1" applyAlignment="1">
      <alignment vertical="top" wrapText="1"/>
    </xf>
    <xf numFmtId="0" fontId="62" fillId="18" borderId="44" xfId="0" applyFont="1" applyFill="1" applyBorder="1" applyAlignment="1">
      <alignment vertical="top" wrapText="1"/>
    </xf>
    <xf numFmtId="0" fontId="15" fillId="14" borderId="15" xfId="0" applyFont="1" applyFill="1" applyBorder="1"/>
    <xf numFmtId="0" fontId="15" fillId="14" borderId="16" xfId="0" applyFont="1" applyFill="1" applyBorder="1"/>
    <xf numFmtId="0" fontId="2" fillId="14" borderId="16" xfId="0" applyFont="1" applyFill="1" applyBorder="1" applyAlignment="1">
      <alignment horizontal="center"/>
    </xf>
    <xf numFmtId="0" fontId="2" fillId="14" borderId="17" xfId="0" applyFont="1" applyFill="1" applyBorder="1" applyAlignment="1">
      <alignment horizontal="center"/>
    </xf>
    <xf numFmtId="0" fontId="7" fillId="18" borderId="1" xfId="0" applyFont="1" applyFill="1" applyBorder="1" applyAlignment="1">
      <alignment horizontal="left" vertical="center"/>
    </xf>
    <xf numFmtId="0" fontId="7" fillId="18" borderId="14" xfId="0" applyFont="1" applyFill="1" applyBorder="1" applyAlignment="1">
      <alignment horizontal="left" vertical="center"/>
    </xf>
    <xf numFmtId="0" fontId="7" fillId="18" borderId="6" xfId="0" applyFont="1" applyFill="1" applyBorder="1" applyAlignment="1">
      <alignment horizontal="left" vertical="center"/>
    </xf>
    <xf numFmtId="0" fontId="7" fillId="18" borderId="35" xfId="0" applyFont="1" applyFill="1" applyBorder="1" applyAlignment="1">
      <alignment horizontal="left" vertical="center"/>
    </xf>
    <xf numFmtId="0" fontId="32" fillId="2" borderId="18" xfId="0" applyFont="1" applyFill="1" applyBorder="1" applyAlignment="1">
      <alignment horizontal="center" vertical="center" wrapText="1"/>
    </xf>
    <xf numFmtId="0" fontId="32" fillId="2" borderId="19" xfId="0" applyFont="1" applyFill="1" applyBorder="1" applyAlignment="1">
      <alignment horizontal="center" vertical="center" wrapText="1"/>
    </xf>
    <xf numFmtId="0" fontId="32" fillId="2" borderId="20" xfId="0" applyFont="1" applyFill="1" applyBorder="1" applyAlignment="1">
      <alignment horizontal="center" vertical="center" wrapText="1"/>
    </xf>
  </cellXfs>
  <cellStyles count="6">
    <cellStyle name="Comma" xfId="5" builtinId="3"/>
    <cellStyle name="Hyperlink" xfId="4" builtinId="8"/>
    <cellStyle name="Normal" xfId="0" builtinId="0"/>
    <cellStyle name="Normal 2" xfId="3" xr:uid="{049A352A-6B28-4928-8923-6DD69FA1F19C}"/>
    <cellStyle name="Normal 2 8" xfId="2" xr:uid="{4705F856-0AC7-4649-981A-38EC00D60A75}"/>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s://www.aga.org/" TargetMode="External"/><Relationship Id="rId2" Type="http://schemas.openxmlformats.org/officeDocument/2006/relationships/image" Target="../media/image1.png"/><Relationship Id="rId1" Type="http://schemas.openxmlformats.org/officeDocument/2006/relationships/hyperlink" Target="https://www.eei.org/" TargetMode="External"/><Relationship Id="rId6" Type="http://schemas.openxmlformats.org/officeDocument/2006/relationships/image" Target="../media/image3.png"/><Relationship Id="rId5" Type="http://schemas.openxmlformats.org/officeDocument/2006/relationships/hyperlink" Target="https://www.slrconsulting.com/us/" TargetMode="External"/><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_rels/drawing8.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hyperlink" Target="https://www.slrconsulting.com/us/" TargetMode="External"/></Relationships>
</file>

<file path=xl/drawings/drawing1.xml><?xml version="1.0" encoding="utf-8"?>
<xdr:wsDr xmlns:xdr="http://schemas.openxmlformats.org/drawingml/2006/spreadsheetDrawing" xmlns:a="http://schemas.openxmlformats.org/drawingml/2006/main">
  <xdr:twoCellAnchor editAs="oneCell">
    <xdr:from>
      <xdr:col>1</xdr:col>
      <xdr:colOff>63501</xdr:colOff>
      <xdr:row>1</xdr:row>
      <xdr:rowOff>95250</xdr:rowOff>
    </xdr:from>
    <xdr:to>
      <xdr:col>2</xdr:col>
      <xdr:colOff>1386416</xdr:colOff>
      <xdr:row>2</xdr:row>
      <xdr:rowOff>151405</xdr:rowOff>
    </xdr:to>
    <xdr:pic>
      <xdr:nvPicPr>
        <xdr:cNvPr id="8" name="Picture 7">
          <a:hlinkClick xmlns:r="http://schemas.openxmlformats.org/officeDocument/2006/relationships" r:id="rId1"/>
          <a:extLst>
            <a:ext uri="{FF2B5EF4-FFF2-40B4-BE49-F238E27FC236}">
              <a16:creationId xmlns:a16="http://schemas.microsoft.com/office/drawing/2014/main" id="{C1AC0067-88A4-49FF-9991-D00E5F8F7137}"/>
            </a:ext>
          </a:extLst>
        </xdr:cNvPr>
        <xdr:cNvPicPr>
          <a:picLocks noChangeAspect="1"/>
        </xdr:cNvPicPr>
      </xdr:nvPicPr>
      <xdr:blipFill>
        <a:blip xmlns:r="http://schemas.openxmlformats.org/officeDocument/2006/relationships" r:embed="rId2"/>
        <a:stretch>
          <a:fillRect/>
        </a:stretch>
      </xdr:blipFill>
      <xdr:spPr>
        <a:xfrm>
          <a:off x="1767418" y="285750"/>
          <a:ext cx="3376081" cy="998072"/>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twoCellAnchor editAs="oneCell">
    <xdr:from>
      <xdr:col>5</xdr:col>
      <xdr:colOff>63500</xdr:colOff>
      <xdr:row>1</xdr:row>
      <xdr:rowOff>74083</xdr:rowOff>
    </xdr:from>
    <xdr:to>
      <xdr:col>6</xdr:col>
      <xdr:colOff>1767416</xdr:colOff>
      <xdr:row>2</xdr:row>
      <xdr:rowOff>158750</xdr:rowOff>
    </xdr:to>
    <xdr:pic>
      <xdr:nvPicPr>
        <xdr:cNvPr id="10" name="Picture 9">
          <a:hlinkClick xmlns:r="http://schemas.openxmlformats.org/officeDocument/2006/relationships" r:id="rId3"/>
          <a:extLst>
            <a:ext uri="{FF2B5EF4-FFF2-40B4-BE49-F238E27FC236}">
              <a16:creationId xmlns:a16="http://schemas.microsoft.com/office/drawing/2014/main" id="{4A604C8B-FD9C-4819-9D9F-CE2E386B94ED}"/>
            </a:ext>
          </a:extLst>
        </xdr:cNvPr>
        <xdr:cNvPicPr>
          <a:picLocks noChangeAspect="1"/>
        </xdr:cNvPicPr>
      </xdr:nvPicPr>
      <xdr:blipFill>
        <a:blip xmlns:r="http://schemas.openxmlformats.org/officeDocument/2006/relationships" r:embed="rId4"/>
        <a:stretch>
          <a:fillRect/>
        </a:stretch>
      </xdr:blipFill>
      <xdr:spPr>
        <a:xfrm>
          <a:off x="6487583" y="264583"/>
          <a:ext cx="3122083" cy="1026584"/>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xdr:spPr>
    </xdr:pic>
    <xdr:clientData/>
  </xdr:twoCellAnchor>
  <xdr:oneCellAnchor>
    <xdr:from>
      <xdr:col>16</xdr:col>
      <xdr:colOff>317050</xdr:colOff>
      <xdr:row>3</xdr:row>
      <xdr:rowOff>309096</xdr:rowOff>
    </xdr:from>
    <xdr:ext cx="1190622" cy="336725"/>
    <xdr:pic>
      <xdr:nvPicPr>
        <xdr:cNvPr id="2" name="Picture 1">
          <a:hlinkClick xmlns:r="http://schemas.openxmlformats.org/officeDocument/2006/relationships" r:id="rId5"/>
          <a:extLst>
            <a:ext uri="{FF2B5EF4-FFF2-40B4-BE49-F238E27FC236}">
              <a16:creationId xmlns:a16="http://schemas.microsoft.com/office/drawing/2014/main" id="{E6A1C023-4E97-4C3F-8D15-AC5EA86D236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xdr:blipFill>
      <xdr:spPr>
        <a:xfrm>
          <a:off x="16890550" y="1852146"/>
          <a:ext cx="1190622" cy="33672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10</xdr:col>
      <xdr:colOff>317050</xdr:colOff>
      <xdr:row>1</xdr:row>
      <xdr:rowOff>309096</xdr:rowOff>
    </xdr:from>
    <xdr:ext cx="1190622" cy="336725"/>
    <xdr:pic>
      <xdr:nvPicPr>
        <xdr:cNvPr id="2" name="Picture 1">
          <a:hlinkClick xmlns:r="http://schemas.openxmlformats.org/officeDocument/2006/relationships" r:id="rId1"/>
          <a:extLst>
            <a:ext uri="{FF2B5EF4-FFF2-40B4-BE49-F238E27FC236}">
              <a16:creationId xmlns:a16="http://schemas.microsoft.com/office/drawing/2014/main" id="{EF9591DE-F217-479C-9DBA-E0CBE9CBC8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4166400" y="480546"/>
          <a:ext cx="1190622" cy="336725"/>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1381125</xdr:colOff>
      <xdr:row>7</xdr:row>
      <xdr:rowOff>57150</xdr:rowOff>
    </xdr:from>
    <xdr:to>
      <xdr:col>0</xdr:col>
      <xdr:colOff>1600200</xdr:colOff>
      <xdr:row>7</xdr:row>
      <xdr:rowOff>171450</xdr:rowOff>
    </xdr:to>
    <xdr:sp macro="" textlink="">
      <xdr:nvSpPr>
        <xdr:cNvPr id="2" name="Arrow: Right 1">
          <a:extLst>
            <a:ext uri="{FF2B5EF4-FFF2-40B4-BE49-F238E27FC236}">
              <a16:creationId xmlns:a16="http://schemas.microsoft.com/office/drawing/2014/main" id="{8C4C1F41-F2BA-485F-ADF9-7F4409D00D8D}"/>
            </a:ext>
          </a:extLst>
        </xdr:cNvPr>
        <xdr:cNvSpPr/>
      </xdr:nvSpPr>
      <xdr:spPr>
        <a:xfrm>
          <a:off x="1381125" y="2647950"/>
          <a:ext cx="219075" cy="114300"/>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1912143</xdr:colOff>
      <xdr:row>22</xdr:row>
      <xdr:rowOff>133348</xdr:rowOff>
    </xdr:from>
    <xdr:to>
      <xdr:col>0</xdr:col>
      <xdr:colOff>2714624</xdr:colOff>
      <xdr:row>23</xdr:row>
      <xdr:rowOff>119061</xdr:rowOff>
    </xdr:to>
    <xdr:sp macro="" textlink="">
      <xdr:nvSpPr>
        <xdr:cNvPr id="3" name="Arrow: Right 2">
          <a:extLst>
            <a:ext uri="{FF2B5EF4-FFF2-40B4-BE49-F238E27FC236}">
              <a16:creationId xmlns:a16="http://schemas.microsoft.com/office/drawing/2014/main" id="{C4A602A7-5724-42E7-8F9C-EA3795B0788B}"/>
            </a:ext>
          </a:extLst>
        </xdr:cNvPr>
        <xdr:cNvSpPr/>
      </xdr:nvSpPr>
      <xdr:spPr>
        <a:xfrm>
          <a:off x="1912143" y="5788817"/>
          <a:ext cx="802481" cy="176213"/>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xdr:from>
      <xdr:col>3</xdr:col>
      <xdr:colOff>2083594</xdr:colOff>
      <xdr:row>22</xdr:row>
      <xdr:rowOff>133349</xdr:rowOff>
    </xdr:from>
    <xdr:to>
      <xdr:col>3</xdr:col>
      <xdr:colOff>2345531</xdr:colOff>
      <xdr:row>23</xdr:row>
      <xdr:rowOff>59530</xdr:rowOff>
    </xdr:to>
    <xdr:sp macro="" textlink="">
      <xdr:nvSpPr>
        <xdr:cNvPr id="4" name="Arrow: Right 3">
          <a:extLst>
            <a:ext uri="{FF2B5EF4-FFF2-40B4-BE49-F238E27FC236}">
              <a16:creationId xmlns:a16="http://schemas.microsoft.com/office/drawing/2014/main" id="{B30B8308-8CA7-440A-91EA-37AACB6FA4A2}"/>
            </a:ext>
          </a:extLst>
        </xdr:cNvPr>
        <xdr:cNvSpPr/>
      </xdr:nvSpPr>
      <xdr:spPr>
        <a:xfrm>
          <a:off x="11834813" y="5788818"/>
          <a:ext cx="261937" cy="116681"/>
        </a:xfrm>
        <a:prstGeom prst="rightArrow">
          <a:avLst/>
        </a:prstGeom>
        <a:solidFill>
          <a:srgbClr val="4472C4"/>
        </a:solidFill>
        <a:ln w="12700" cap="flat" cmpd="sng" algn="ctr">
          <a:solidFill>
            <a:srgbClr val="4472C4">
              <a:shade val="15000"/>
            </a:srgbClr>
          </a:solid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 lastClr="FFFFFF"/>
            </a:solidFill>
            <a:effectLst/>
            <a:uLnTx/>
            <a:uFillTx/>
            <a:latin typeface="Calibri" panose="020F0502020204030204"/>
            <a:ea typeface="+mn-ea"/>
            <a:cs typeface="+mn-cs"/>
          </a:endParaRPr>
        </a:p>
      </xdr:txBody>
    </xdr:sp>
    <xdr:clientData/>
  </xdr:twoCellAnchor>
  <xdr:twoCellAnchor editAs="oneCell">
    <xdr:from>
      <xdr:col>3</xdr:col>
      <xdr:colOff>0</xdr:colOff>
      <xdr:row>2</xdr:row>
      <xdr:rowOff>0</xdr:rowOff>
    </xdr:from>
    <xdr:to>
      <xdr:col>4</xdr:col>
      <xdr:colOff>3833318</xdr:colOff>
      <xdr:row>5</xdr:row>
      <xdr:rowOff>402166</xdr:rowOff>
    </xdr:to>
    <xdr:pic>
      <xdr:nvPicPr>
        <xdr:cNvPr id="6" name="Picture 5">
          <a:extLst>
            <a:ext uri="{FF2B5EF4-FFF2-40B4-BE49-F238E27FC236}">
              <a16:creationId xmlns:a16="http://schemas.microsoft.com/office/drawing/2014/main" id="{57E3FD52-E763-4075-B6E5-36D525FC1A51}"/>
            </a:ext>
          </a:extLst>
        </xdr:cNvPr>
        <xdr:cNvPicPr>
          <a:picLocks noChangeAspect="1"/>
        </xdr:cNvPicPr>
      </xdr:nvPicPr>
      <xdr:blipFill>
        <a:blip xmlns:r="http://schemas.openxmlformats.org/officeDocument/2006/relationships" r:embed="rId1"/>
        <a:stretch>
          <a:fillRect/>
        </a:stretch>
      </xdr:blipFill>
      <xdr:spPr>
        <a:xfrm>
          <a:off x="9747250" y="518583"/>
          <a:ext cx="6256901" cy="159808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1</xdr:colOff>
      <xdr:row>0</xdr:row>
      <xdr:rowOff>0</xdr:rowOff>
    </xdr:from>
    <xdr:to>
      <xdr:col>9</xdr:col>
      <xdr:colOff>404813</xdr:colOff>
      <xdr:row>0</xdr:row>
      <xdr:rowOff>1262011</xdr:rowOff>
    </xdr:to>
    <xdr:pic>
      <xdr:nvPicPr>
        <xdr:cNvPr id="3" name="Picture 2">
          <a:extLst>
            <a:ext uri="{FF2B5EF4-FFF2-40B4-BE49-F238E27FC236}">
              <a16:creationId xmlns:a16="http://schemas.microsoft.com/office/drawing/2014/main" id="{1F55D535-63FB-4CA7-97B8-7F9D47E0B703}"/>
            </a:ext>
          </a:extLst>
        </xdr:cNvPr>
        <xdr:cNvPicPr>
          <a:picLocks noChangeAspect="1"/>
        </xdr:cNvPicPr>
      </xdr:nvPicPr>
      <xdr:blipFill>
        <a:blip xmlns:r="http://schemas.openxmlformats.org/officeDocument/2006/relationships" r:embed="rId1"/>
        <a:stretch>
          <a:fillRect/>
        </a:stretch>
      </xdr:blipFill>
      <xdr:spPr>
        <a:xfrm>
          <a:off x="10775157" y="0"/>
          <a:ext cx="4941094" cy="126201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1</xdr:colOff>
      <xdr:row>0</xdr:row>
      <xdr:rowOff>1</xdr:rowOff>
    </xdr:from>
    <xdr:to>
      <xdr:col>9</xdr:col>
      <xdr:colOff>381001</xdr:colOff>
      <xdr:row>0</xdr:row>
      <xdr:rowOff>1256467</xdr:rowOff>
    </xdr:to>
    <xdr:pic>
      <xdr:nvPicPr>
        <xdr:cNvPr id="2" name="Picture 1">
          <a:extLst>
            <a:ext uri="{FF2B5EF4-FFF2-40B4-BE49-F238E27FC236}">
              <a16:creationId xmlns:a16="http://schemas.microsoft.com/office/drawing/2014/main" id="{2D273311-C2E8-4C5A-BBEE-41850B95E58D}"/>
            </a:ext>
          </a:extLst>
        </xdr:cNvPr>
        <xdr:cNvPicPr>
          <a:picLocks noChangeAspect="1"/>
        </xdr:cNvPicPr>
      </xdr:nvPicPr>
      <xdr:blipFill>
        <a:blip xmlns:r="http://schemas.openxmlformats.org/officeDocument/2006/relationships" r:embed="rId1"/>
        <a:stretch>
          <a:fillRect/>
        </a:stretch>
      </xdr:blipFill>
      <xdr:spPr>
        <a:xfrm>
          <a:off x="10780060" y="1"/>
          <a:ext cx="4919382" cy="12564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169333</xdr:colOff>
      <xdr:row>14</xdr:row>
      <xdr:rowOff>63501</xdr:rowOff>
    </xdr:from>
    <xdr:to>
      <xdr:col>2</xdr:col>
      <xdr:colOff>455083</xdr:colOff>
      <xdr:row>22</xdr:row>
      <xdr:rowOff>39631</xdr:rowOff>
    </xdr:to>
    <xdr:pic>
      <xdr:nvPicPr>
        <xdr:cNvPr id="2" name="Picture 1">
          <a:extLst>
            <a:ext uri="{FF2B5EF4-FFF2-40B4-BE49-F238E27FC236}">
              <a16:creationId xmlns:a16="http://schemas.microsoft.com/office/drawing/2014/main" id="{75A2DF99-82FF-44E4-A007-16DEE08F2159}"/>
            </a:ext>
          </a:extLst>
        </xdr:cNvPr>
        <xdr:cNvPicPr>
          <a:picLocks noChangeAspect="1"/>
        </xdr:cNvPicPr>
      </xdr:nvPicPr>
      <xdr:blipFill>
        <a:blip xmlns:r="http://schemas.openxmlformats.org/officeDocument/2006/relationships" r:embed="rId1"/>
        <a:stretch>
          <a:fillRect/>
        </a:stretch>
      </xdr:blipFill>
      <xdr:spPr>
        <a:xfrm>
          <a:off x="169333" y="4878918"/>
          <a:ext cx="4878917" cy="124613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10</xdr:col>
      <xdr:colOff>136075</xdr:colOff>
      <xdr:row>1</xdr:row>
      <xdr:rowOff>318621</xdr:rowOff>
    </xdr:from>
    <xdr:ext cx="1190622" cy="336725"/>
    <xdr:pic>
      <xdr:nvPicPr>
        <xdr:cNvPr id="3" name="Picture 2">
          <a:hlinkClick xmlns:r="http://schemas.openxmlformats.org/officeDocument/2006/relationships" r:id="rId1"/>
          <a:extLst>
            <a:ext uri="{FF2B5EF4-FFF2-40B4-BE49-F238E27FC236}">
              <a16:creationId xmlns:a16="http://schemas.microsoft.com/office/drawing/2014/main" id="{99C4D9AE-065A-4CC8-ADA2-699BA1A67D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2661450" y="490071"/>
          <a:ext cx="1190622" cy="336725"/>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oneCellAnchor>
    <xdr:from>
      <xdr:col>10</xdr:col>
      <xdr:colOff>12250</xdr:colOff>
      <xdr:row>1</xdr:row>
      <xdr:rowOff>270996</xdr:rowOff>
    </xdr:from>
    <xdr:ext cx="1190622" cy="336725"/>
    <xdr:pic>
      <xdr:nvPicPr>
        <xdr:cNvPr id="4" name="Picture 3">
          <a:hlinkClick xmlns:r="http://schemas.openxmlformats.org/officeDocument/2006/relationships" r:id="rId1"/>
          <a:extLst>
            <a:ext uri="{FF2B5EF4-FFF2-40B4-BE49-F238E27FC236}">
              <a16:creationId xmlns:a16="http://schemas.microsoft.com/office/drawing/2014/main" id="{AD77D687-0FCE-429C-B5A4-8F3F0C28D92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3223425" y="471021"/>
          <a:ext cx="1190622" cy="336725"/>
        </a:xfrm>
        <a:prstGeom prst="rect">
          <a:avLst/>
        </a:prstGeom>
      </xdr:spPr>
    </xdr:pic>
    <xdr:clientData/>
  </xdr:oneCellAnchor>
  <xdr:twoCellAnchor editAs="oneCell">
    <xdr:from>
      <xdr:col>1</xdr:col>
      <xdr:colOff>0</xdr:colOff>
      <xdr:row>1</xdr:row>
      <xdr:rowOff>0</xdr:rowOff>
    </xdr:from>
    <xdr:to>
      <xdr:col>3</xdr:col>
      <xdr:colOff>676275</xdr:colOff>
      <xdr:row>3</xdr:row>
      <xdr:rowOff>80076</xdr:rowOff>
    </xdr:to>
    <xdr:pic>
      <xdr:nvPicPr>
        <xdr:cNvPr id="3" name="Picture 2">
          <a:extLst>
            <a:ext uri="{FF2B5EF4-FFF2-40B4-BE49-F238E27FC236}">
              <a16:creationId xmlns:a16="http://schemas.microsoft.com/office/drawing/2014/main" id="{C4C97111-827D-4E2D-A09A-AE107194BB9D}"/>
            </a:ext>
          </a:extLst>
        </xdr:cNvPr>
        <xdr:cNvPicPr>
          <a:picLocks noChangeAspect="1"/>
        </xdr:cNvPicPr>
      </xdr:nvPicPr>
      <xdr:blipFill>
        <a:blip xmlns:r="http://schemas.openxmlformats.org/officeDocument/2006/relationships" r:embed="rId3"/>
        <a:stretch>
          <a:fillRect/>
        </a:stretch>
      </xdr:blipFill>
      <xdr:spPr>
        <a:xfrm>
          <a:off x="609600" y="200025"/>
          <a:ext cx="4676775" cy="119450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www.aga.org/research-policy/natural-gas-esg-sustainability/natural-gas-sustainability-initiative-ngsi/" TargetMode="External"/><Relationship Id="rId1" Type="http://schemas.openxmlformats.org/officeDocument/2006/relationships/hyperlink" Target="https://www.eei.org/issues-and-policy/NGSI"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F21D8-CA6A-44B4-A68D-2F25389DB486}">
  <sheetPr codeName="Sheet1">
    <tabColor rgb="FFFF0000"/>
  </sheetPr>
  <dimension ref="A2:T18"/>
  <sheetViews>
    <sheetView tabSelected="1" zoomScale="90" zoomScaleNormal="90" workbookViewId="0">
      <selection activeCell="A2" sqref="A2"/>
    </sheetView>
  </sheetViews>
  <sheetFormatPr defaultRowHeight="14.4" x14ac:dyDescent="0.3"/>
  <cols>
    <col min="1" max="1" width="26.5546875" customWidth="1"/>
    <col min="2" max="2" width="30.6640625" customWidth="1"/>
    <col min="3" max="3" width="21.5546875" customWidth="1"/>
    <col min="6" max="6" width="21.33203125" customWidth="1"/>
    <col min="7" max="7" width="27.33203125" customWidth="1"/>
    <col min="15" max="15" width="20.44140625" customWidth="1"/>
    <col min="16" max="16" width="17.44140625" customWidth="1"/>
    <col min="18" max="18" width="14" customWidth="1"/>
    <col min="19" max="19" width="13.6640625" customWidth="1"/>
    <col min="20" max="20" width="5.6640625" customWidth="1"/>
  </cols>
  <sheetData>
    <row r="2" spans="1:20" ht="74.25" customHeight="1" x14ac:dyDescent="0.3"/>
    <row r="3" spans="1:20" ht="17.25" customHeight="1" thickBot="1" x14ac:dyDescent="0.35"/>
    <row r="4" spans="1:20" ht="73.2" customHeight="1" thickTop="1" thickBot="1" x14ac:dyDescent="0.35">
      <c r="B4" s="230" t="s">
        <v>0</v>
      </c>
      <c r="C4" s="231"/>
      <c r="F4" s="232" t="s">
        <v>1</v>
      </c>
      <c r="G4" s="233"/>
      <c r="N4" s="234" t="s">
        <v>2</v>
      </c>
      <c r="O4" s="235"/>
      <c r="P4" s="235"/>
      <c r="Q4" s="235"/>
      <c r="R4" s="236"/>
    </row>
    <row r="5" spans="1:20" ht="26.4" thickTop="1" x14ac:dyDescent="0.5">
      <c r="A5" s="11" t="s">
        <v>3</v>
      </c>
    </row>
    <row r="6" spans="1:20" ht="16.2" thickBot="1" x14ac:dyDescent="0.35">
      <c r="A6" s="12"/>
    </row>
    <row r="7" spans="1:20" ht="31.5" customHeight="1" thickTop="1" thickBot="1" x14ac:dyDescent="0.35">
      <c r="A7" s="36" t="s">
        <v>4</v>
      </c>
      <c r="B7" s="224" t="s">
        <v>5</v>
      </c>
      <c r="C7" s="228"/>
      <c r="D7" s="228"/>
      <c r="E7" s="228"/>
      <c r="F7" s="228"/>
      <c r="G7" s="228"/>
      <c r="H7" s="228"/>
      <c r="I7" s="228"/>
      <c r="J7" s="228"/>
      <c r="K7" s="228"/>
      <c r="L7" s="228"/>
      <c r="M7" s="228"/>
      <c r="N7" s="228"/>
      <c r="O7" s="228"/>
      <c r="P7" s="228"/>
      <c r="Q7" s="228"/>
      <c r="R7" s="228"/>
      <c r="S7" s="228"/>
      <c r="T7" s="229"/>
    </row>
    <row r="8" spans="1:20" ht="46.5" customHeight="1" thickTop="1" thickBot="1" x14ac:dyDescent="0.35">
      <c r="A8" s="36" t="s">
        <v>6</v>
      </c>
      <c r="B8" s="223" t="s">
        <v>7</v>
      </c>
      <c r="C8" s="223"/>
      <c r="D8" s="223"/>
      <c r="E8" s="223"/>
      <c r="F8" s="223"/>
      <c r="G8" s="223"/>
      <c r="H8" s="223"/>
      <c r="I8" s="223"/>
      <c r="J8" s="223"/>
      <c r="K8" s="223"/>
      <c r="L8" s="223"/>
      <c r="M8" s="223"/>
      <c r="N8" s="223"/>
      <c r="O8" s="223"/>
      <c r="P8" s="223"/>
      <c r="Q8" s="223"/>
      <c r="R8" s="223"/>
      <c r="S8" s="223"/>
      <c r="T8" s="223"/>
    </row>
    <row r="9" spans="1:20" ht="53.25" customHeight="1" thickTop="1" thickBot="1" x14ac:dyDescent="0.35">
      <c r="A9" s="36" t="s">
        <v>8</v>
      </c>
      <c r="B9" s="224" t="s">
        <v>9</v>
      </c>
      <c r="C9" s="225"/>
      <c r="D9" s="225"/>
      <c r="E9" s="225"/>
      <c r="F9" s="225"/>
      <c r="G9" s="225"/>
      <c r="H9" s="225"/>
      <c r="I9" s="225"/>
      <c r="J9" s="225"/>
      <c r="K9" s="225"/>
      <c r="L9" s="225"/>
      <c r="M9" s="225"/>
      <c r="N9" s="225"/>
      <c r="O9" s="225"/>
      <c r="P9" s="225"/>
      <c r="Q9" s="225"/>
      <c r="R9" s="225"/>
      <c r="S9" s="225"/>
      <c r="T9" s="226"/>
    </row>
    <row r="10" spans="1:20" ht="50.25" customHeight="1" thickTop="1" thickBot="1" x14ac:dyDescent="0.35">
      <c r="A10" s="36" t="s">
        <v>10</v>
      </c>
      <c r="B10" s="223" t="s">
        <v>11</v>
      </c>
      <c r="C10" s="227"/>
      <c r="D10" s="227"/>
      <c r="E10" s="227"/>
      <c r="F10" s="227"/>
      <c r="G10" s="227"/>
      <c r="H10" s="227"/>
      <c r="I10" s="227"/>
      <c r="J10" s="227"/>
      <c r="K10" s="227"/>
      <c r="L10" s="227"/>
      <c r="M10" s="227"/>
      <c r="N10" s="227"/>
      <c r="O10" s="227"/>
      <c r="P10" s="227"/>
      <c r="Q10" s="227"/>
      <c r="R10" s="227"/>
      <c r="S10" s="227"/>
      <c r="T10" s="227"/>
    </row>
    <row r="11" spans="1:20" ht="50.25" customHeight="1" thickTop="1" thickBot="1" x14ac:dyDescent="0.35">
      <c r="A11" s="36" t="s">
        <v>12</v>
      </c>
      <c r="B11" s="223" t="s">
        <v>13</v>
      </c>
      <c r="C11" s="223"/>
      <c r="D11" s="223"/>
      <c r="E11" s="223"/>
      <c r="F11" s="223"/>
      <c r="G11" s="223"/>
      <c r="H11" s="223"/>
      <c r="I11" s="223"/>
      <c r="J11" s="223"/>
      <c r="K11" s="223"/>
      <c r="L11" s="223"/>
      <c r="M11" s="223"/>
      <c r="N11" s="223"/>
      <c r="O11" s="223"/>
      <c r="P11" s="223"/>
      <c r="Q11" s="223"/>
      <c r="R11" s="223"/>
      <c r="S11" s="223"/>
      <c r="T11" s="223"/>
    </row>
    <row r="12" spans="1:20" ht="38.25" customHeight="1" thickTop="1" thickBot="1" x14ac:dyDescent="0.35">
      <c r="A12" s="36" t="s">
        <v>14</v>
      </c>
      <c r="B12" s="223" t="s">
        <v>15</v>
      </c>
      <c r="C12" s="227"/>
      <c r="D12" s="227"/>
      <c r="E12" s="227"/>
      <c r="F12" s="227"/>
      <c r="G12" s="227"/>
      <c r="H12" s="227"/>
      <c r="I12" s="227"/>
      <c r="J12" s="227"/>
      <c r="K12" s="227"/>
      <c r="L12" s="227"/>
      <c r="M12" s="227"/>
      <c r="N12" s="227"/>
      <c r="O12" s="227"/>
      <c r="P12" s="227"/>
      <c r="Q12" s="227"/>
      <c r="R12" s="227"/>
      <c r="S12" s="227"/>
      <c r="T12" s="227"/>
    </row>
    <row r="13" spans="1:20" ht="47.25" customHeight="1" thickTop="1" thickBot="1" x14ac:dyDescent="0.35">
      <c r="A13" s="36" t="s">
        <v>16</v>
      </c>
      <c r="B13" s="223" t="s">
        <v>17</v>
      </c>
      <c r="C13" s="227"/>
      <c r="D13" s="227"/>
      <c r="E13" s="227"/>
      <c r="F13" s="227"/>
      <c r="G13" s="227"/>
      <c r="H13" s="227"/>
      <c r="I13" s="227"/>
      <c r="J13" s="227"/>
      <c r="K13" s="227"/>
      <c r="L13" s="227"/>
      <c r="M13" s="227"/>
      <c r="N13" s="227"/>
      <c r="O13" s="227"/>
      <c r="P13" s="227"/>
      <c r="Q13" s="227"/>
      <c r="R13" s="227"/>
      <c r="S13" s="227"/>
      <c r="T13" s="227"/>
    </row>
    <row r="14" spans="1:20" ht="44.25" customHeight="1" x14ac:dyDescent="0.3">
      <c r="A14" s="36" t="s">
        <v>14</v>
      </c>
      <c r="B14" s="223" t="s">
        <v>18</v>
      </c>
      <c r="C14" s="223"/>
      <c r="D14" s="223"/>
      <c r="E14" s="223"/>
      <c r="F14" s="223"/>
      <c r="G14" s="223"/>
      <c r="H14" s="223"/>
      <c r="I14" s="223"/>
      <c r="J14" s="223"/>
      <c r="K14" s="223"/>
      <c r="L14" s="223"/>
      <c r="M14" s="223"/>
      <c r="N14" s="223"/>
      <c r="O14" s="223"/>
      <c r="P14" s="223"/>
      <c r="Q14" s="223"/>
      <c r="R14" s="223"/>
      <c r="S14" s="223"/>
      <c r="T14" s="223"/>
    </row>
    <row r="15" spans="1:20" ht="45.75" customHeight="1" thickTop="1" thickBot="1" x14ac:dyDescent="0.35">
      <c r="A15" s="36" t="s">
        <v>16</v>
      </c>
      <c r="B15" s="223" t="s">
        <v>19</v>
      </c>
      <c r="C15" s="227"/>
      <c r="D15" s="227"/>
      <c r="E15" s="227"/>
      <c r="F15" s="227"/>
      <c r="G15" s="227"/>
      <c r="H15" s="227"/>
      <c r="I15" s="227"/>
      <c r="J15" s="227"/>
      <c r="K15" s="227"/>
      <c r="L15" s="227"/>
      <c r="M15" s="227"/>
      <c r="N15" s="227"/>
      <c r="O15" s="227"/>
      <c r="P15" s="227"/>
      <c r="Q15" s="227"/>
      <c r="R15" s="227"/>
      <c r="S15" s="227"/>
      <c r="T15" s="227"/>
    </row>
    <row r="16" spans="1:20" ht="39" customHeight="1" thickTop="1" thickBot="1" x14ac:dyDescent="0.35">
      <c r="A16" s="36" t="s">
        <v>14</v>
      </c>
      <c r="B16" s="223" t="s">
        <v>20</v>
      </c>
      <c r="C16" s="223"/>
      <c r="D16" s="223"/>
      <c r="E16" s="223"/>
      <c r="F16" s="223"/>
      <c r="G16" s="223"/>
      <c r="H16" s="223"/>
      <c r="I16" s="223"/>
      <c r="J16" s="223"/>
      <c r="K16" s="223"/>
      <c r="L16" s="223"/>
      <c r="M16" s="223"/>
      <c r="N16" s="223"/>
      <c r="O16" s="223"/>
      <c r="P16" s="223"/>
      <c r="Q16" s="223"/>
      <c r="R16" s="223"/>
      <c r="S16" s="223"/>
      <c r="T16" s="223"/>
    </row>
    <row r="17" spans="1:20" ht="63" customHeight="1" thickTop="1" thickBot="1" x14ac:dyDescent="0.35">
      <c r="A17" s="36" t="s">
        <v>21</v>
      </c>
      <c r="B17" s="223" t="s">
        <v>22</v>
      </c>
      <c r="C17" s="223"/>
      <c r="D17" s="223"/>
      <c r="E17" s="223"/>
      <c r="F17" s="223"/>
      <c r="G17" s="223"/>
      <c r="H17" s="223"/>
      <c r="I17" s="223"/>
      <c r="J17" s="223"/>
      <c r="K17" s="223"/>
      <c r="L17" s="223"/>
      <c r="M17" s="223"/>
      <c r="N17" s="223"/>
      <c r="O17" s="223"/>
      <c r="P17" s="223"/>
      <c r="Q17" s="223"/>
      <c r="R17" s="223"/>
      <c r="S17" s="223"/>
      <c r="T17" s="223"/>
    </row>
    <row r="18" spans="1:20" ht="15" thickTop="1" x14ac:dyDescent="0.3"/>
  </sheetData>
  <sheetProtection algorithmName="SHA-512" hashValue="0yiLBnQhNbzBSBdOSep1ywbsFCLD50cyX24Gg31eJnLWTBxFncqtifcSvhj+p+ObGLs3/fb7nlmDzzOm2FZD8Q==" saltValue="69HUSnQwkUpq4S000D1HQQ==" spinCount="100000" sheet="1" objects="1" scenarios="1"/>
  <mergeCells count="14">
    <mergeCell ref="B7:T7"/>
    <mergeCell ref="B4:C4"/>
    <mergeCell ref="F4:G4"/>
    <mergeCell ref="N4:R4"/>
    <mergeCell ref="B15:T15"/>
    <mergeCell ref="B17:T17"/>
    <mergeCell ref="B16:T16"/>
    <mergeCell ref="B8:T8"/>
    <mergeCell ref="B9:T9"/>
    <mergeCell ref="B12:T12"/>
    <mergeCell ref="B13:T13"/>
    <mergeCell ref="B14:T14"/>
    <mergeCell ref="B10:T10"/>
    <mergeCell ref="B11:T11"/>
  </mergeCells>
  <hyperlinks>
    <hyperlink ref="B4" r:id="rId1" xr:uid="{2F362DC6-C9E0-4E30-AEB1-1C9BC053E16E}"/>
    <hyperlink ref="F4" r:id="rId2" xr:uid="{E4DA0C78-00AC-4AEB-A15B-C0F68F9C8EB2}"/>
  </hyperlinks>
  <pageMargins left="0.7" right="0.7" top="0.75" bottom="0.75" header="0.3" footer="0.3"/>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CF3422-BD8E-43F9-8012-B73553B978F1}">
  <sheetPr codeName="Sheet10">
    <tabColor theme="7" tint="0.39997558519241921"/>
  </sheetPr>
  <dimension ref="A1:L46"/>
  <sheetViews>
    <sheetView topLeftCell="A6" zoomScaleNormal="100" workbookViewId="0">
      <selection activeCell="A6" sqref="A6:F20"/>
    </sheetView>
  </sheetViews>
  <sheetFormatPr defaultColWidth="8.5546875" defaultRowHeight="13.2" x14ac:dyDescent="0.25"/>
  <cols>
    <col min="1" max="1" width="8.5546875" style="2" customWidth="1"/>
    <col min="2" max="2" width="8.5546875" style="2"/>
    <col min="3" max="3" width="5.6640625" style="2" customWidth="1"/>
    <col min="4" max="4" width="54.33203125" style="2" customWidth="1"/>
    <col min="5" max="5" width="14.6640625" style="2" bestFit="1" customWidth="1"/>
    <col min="6" max="6" width="38.44140625" style="2" customWidth="1"/>
    <col min="7" max="7" width="10.5546875" style="2" customWidth="1"/>
    <col min="8" max="8" width="8.5546875" style="2"/>
    <col min="9" max="9" width="20.44140625" style="2" customWidth="1"/>
    <col min="10" max="10" width="17.44140625" style="2" customWidth="1"/>
    <col min="11" max="11" width="8.5546875" style="2"/>
    <col min="12" max="12" width="13.6640625" style="2" customWidth="1"/>
    <col min="13" max="16384" width="8.5546875" style="2"/>
  </cols>
  <sheetData>
    <row r="1" spans="1:12" ht="13.8" thickBot="1" x14ac:dyDescent="0.3">
      <c r="A1" s="8"/>
    </row>
    <row r="2" spans="1:12" ht="69.75" customHeight="1" thickTop="1" thickBot="1" x14ac:dyDescent="0.35">
      <c r="A2" s="338" t="s">
        <v>23</v>
      </c>
      <c r="B2" s="339"/>
      <c r="C2" s="339"/>
      <c r="D2" s="339"/>
      <c r="E2" s="339"/>
      <c r="F2" s="340"/>
      <c r="H2" s="234" t="s">
        <v>2</v>
      </c>
      <c r="I2" s="235"/>
      <c r="J2" s="235"/>
      <c r="K2" s="235"/>
      <c r="L2" s="236"/>
    </row>
    <row r="3" spans="1:12" ht="15.75" customHeight="1" thickTop="1" x14ac:dyDescent="0.3">
      <c r="A3" s="244"/>
      <c r="B3" s="245"/>
      <c r="C3" s="245"/>
      <c r="D3" s="245"/>
      <c r="E3" s="245"/>
      <c r="F3" s="245"/>
      <c r="H3" s="10"/>
      <c r="I3" s="10"/>
    </row>
    <row r="4" spans="1:12" ht="13.8" thickBot="1" x14ac:dyDescent="0.3">
      <c r="A4" s="3"/>
      <c r="B4" s="3"/>
      <c r="C4" s="3"/>
      <c r="D4" s="3"/>
      <c r="E4" s="3"/>
      <c r="F4" s="3"/>
    </row>
    <row r="5" spans="1:12" ht="16.5" customHeight="1" thickTop="1" x14ac:dyDescent="0.3">
      <c r="A5" s="341" t="s">
        <v>178</v>
      </c>
      <c r="B5" s="342"/>
      <c r="C5" s="342"/>
      <c r="D5" s="342"/>
      <c r="E5" s="342"/>
      <c r="F5" s="343"/>
      <c r="H5"/>
      <c r="I5"/>
      <c r="J5"/>
      <c r="K5"/>
      <c r="L5"/>
    </row>
    <row r="6" spans="1:12" ht="12.6" customHeight="1" x14ac:dyDescent="0.3">
      <c r="A6" s="344" t="s">
        <v>179</v>
      </c>
      <c r="B6" s="345"/>
      <c r="C6" s="345"/>
      <c r="D6" s="345"/>
      <c r="E6" s="345"/>
      <c r="F6" s="346"/>
      <c r="H6"/>
      <c r="I6"/>
      <c r="J6"/>
      <c r="K6"/>
      <c r="L6"/>
    </row>
    <row r="7" spans="1:12" ht="14.4" x14ac:dyDescent="0.3">
      <c r="A7" s="255"/>
      <c r="B7" s="256"/>
      <c r="C7" s="256"/>
      <c r="D7" s="256"/>
      <c r="E7" s="256"/>
      <c r="F7" s="257"/>
      <c r="H7"/>
      <c r="I7"/>
      <c r="J7"/>
      <c r="K7"/>
      <c r="L7"/>
    </row>
    <row r="8" spans="1:12" ht="14.4" x14ac:dyDescent="0.3">
      <c r="A8" s="255"/>
      <c r="B8" s="256"/>
      <c r="C8" s="256"/>
      <c r="D8" s="256"/>
      <c r="E8" s="256"/>
      <c r="F8" s="257"/>
      <c r="H8"/>
      <c r="I8"/>
      <c r="J8"/>
      <c r="K8"/>
      <c r="L8"/>
    </row>
    <row r="9" spans="1:12" x14ac:dyDescent="0.25">
      <c r="A9" s="255"/>
      <c r="B9" s="256"/>
      <c r="C9" s="256"/>
      <c r="D9" s="256"/>
      <c r="E9" s="256"/>
      <c r="F9" s="257"/>
    </row>
    <row r="10" spans="1:12" x14ac:dyDescent="0.25">
      <c r="A10" s="255"/>
      <c r="B10" s="256"/>
      <c r="C10" s="256"/>
      <c r="D10" s="256"/>
      <c r="E10" s="256"/>
      <c r="F10" s="257"/>
    </row>
    <row r="11" spans="1:12" x14ac:dyDescent="0.25">
      <c r="A11" s="255"/>
      <c r="B11" s="256"/>
      <c r="C11" s="256"/>
      <c r="D11" s="256"/>
      <c r="E11" s="256"/>
      <c r="F11" s="257"/>
    </row>
    <row r="12" spans="1:12" x14ac:dyDescent="0.25">
      <c r="A12" s="255"/>
      <c r="B12" s="256"/>
      <c r="C12" s="256"/>
      <c r="D12" s="256"/>
      <c r="E12" s="256"/>
      <c r="F12" s="257"/>
    </row>
    <row r="13" spans="1:12" x14ac:dyDescent="0.25">
      <c r="A13" s="255"/>
      <c r="B13" s="256"/>
      <c r="C13" s="256"/>
      <c r="D13" s="256"/>
      <c r="E13" s="256"/>
      <c r="F13" s="257"/>
    </row>
    <row r="14" spans="1:12" x14ac:dyDescent="0.25">
      <c r="A14" s="255"/>
      <c r="B14" s="256"/>
      <c r="C14" s="256"/>
      <c r="D14" s="256"/>
      <c r="E14" s="256"/>
      <c r="F14" s="257"/>
    </row>
    <row r="15" spans="1:12" x14ac:dyDescent="0.25">
      <c r="A15" s="255"/>
      <c r="B15" s="256"/>
      <c r="C15" s="256"/>
      <c r="D15" s="256"/>
      <c r="E15" s="256"/>
      <c r="F15" s="257"/>
    </row>
    <row r="16" spans="1:12" x14ac:dyDescent="0.25">
      <c r="A16" s="255"/>
      <c r="B16" s="256"/>
      <c r="C16" s="256"/>
      <c r="D16" s="256"/>
      <c r="E16" s="256"/>
      <c r="F16" s="257"/>
    </row>
    <row r="17" spans="1:6" x14ac:dyDescent="0.25">
      <c r="A17" s="255"/>
      <c r="B17" s="256"/>
      <c r="C17" s="256"/>
      <c r="D17" s="256"/>
      <c r="E17" s="256"/>
      <c r="F17" s="257"/>
    </row>
    <row r="18" spans="1:6" x14ac:dyDescent="0.25">
      <c r="A18" s="255"/>
      <c r="B18" s="256"/>
      <c r="C18" s="256"/>
      <c r="D18" s="256"/>
      <c r="E18" s="256"/>
      <c r="F18" s="257"/>
    </row>
    <row r="19" spans="1:6" ht="66" customHeight="1" x14ac:dyDescent="0.25">
      <c r="A19" s="255"/>
      <c r="B19" s="256"/>
      <c r="C19" s="256"/>
      <c r="D19" s="256"/>
      <c r="E19" s="256"/>
      <c r="F19" s="257"/>
    </row>
    <row r="20" spans="1:6" ht="220.5" customHeight="1" thickBot="1" x14ac:dyDescent="0.3">
      <c r="A20" s="258"/>
      <c r="B20" s="259"/>
      <c r="C20" s="259"/>
      <c r="D20" s="259"/>
      <c r="E20" s="259"/>
      <c r="F20" s="260"/>
    </row>
    <row r="21" spans="1:6" ht="29.25" customHeight="1" thickTop="1" x14ac:dyDescent="0.3">
      <c r="A21"/>
      <c r="B21"/>
      <c r="C21"/>
      <c r="D21"/>
      <c r="E21"/>
      <c r="F21"/>
    </row>
    <row r="38" spans="3:4" customFormat="1" ht="14.4" x14ac:dyDescent="0.3"/>
    <row r="39" spans="3:4" customFormat="1" ht="14.4" x14ac:dyDescent="0.3"/>
    <row r="40" spans="3:4" customFormat="1" ht="14.4" x14ac:dyDescent="0.3"/>
    <row r="41" spans="3:4" customFormat="1" ht="14.4" x14ac:dyDescent="0.3"/>
    <row r="42" spans="3:4" customFormat="1" ht="14.4" x14ac:dyDescent="0.3"/>
    <row r="45" spans="3:4" x14ac:dyDescent="0.25">
      <c r="C45" s="15"/>
      <c r="D45" s="15"/>
    </row>
    <row r="46" spans="3:4" x14ac:dyDescent="0.25">
      <c r="C46" s="16"/>
      <c r="D46" s="16"/>
    </row>
  </sheetData>
  <sheetProtection algorithmName="SHA-512" hashValue="Vs0mRFCk4w+V8xnA8AVNhEPjwVCBnlZreiJD0yXn5iGtdBqMB1pkLKo1XCzDuQb50eCSWFe/SkU6kPMQ3vx2tw==" saltValue="M6h8sKiwLmFhFS+yM4R2ww==" spinCount="100000" sheet="1" objects="1" scenarios="1"/>
  <mergeCells count="5">
    <mergeCell ref="A2:F2"/>
    <mergeCell ref="A3:F3"/>
    <mergeCell ref="A5:F5"/>
    <mergeCell ref="A6:F20"/>
    <mergeCell ref="H2:L2"/>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A4E49-D0B5-4958-849F-5CD3E3181B79}">
  <sheetPr codeName="Sheet11">
    <tabColor theme="7" tint="0.39997558519241921"/>
  </sheetPr>
  <dimension ref="B1:L57"/>
  <sheetViews>
    <sheetView workbookViewId="0">
      <selection activeCell="E2" sqref="E2"/>
    </sheetView>
  </sheetViews>
  <sheetFormatPr defaultRowHeight="14.4" x14ac:dyDescent="0.3"/>
  <cols>
    <col min="2" max="2" width="5.6640625" customWidth="1"/>
    <col min="3" max="3" width="54.33203125" customWidth="1"/>
    <col min="4" max="4" width="14.6640625" bestFit="1" customWidth="1"/>
    <col min="5" max="5" width="28.44140625" bestFit="1" customWidth="1"/>
    <col min="6" max="6" width="10.5546875" customWidth="1"/>
    <col min="7" max="7" width="25.33203125" customWidth="1"/>
    <col min="8" max="8" width="8.5546875"/>
    <col min="9" max="9" width="24" customWidth="1"/>
    <col min="10" max="10" width="17.44140625" customWidth="1"/>
    <col min="11" max="11" width="8.5546875"/>
    <col min="12" max="12" width="11.6640625" customWidth="1"/>
  </cols>
  <sheetData>
    <row r="1" spans="2:12" ht="15" thickBot="1" x14ac:dyDescent="0.35"/>
    <row r="2" spans="2:12" ht="72" customHeight="1" thickTop="1" thickBot="1" x14ac:dyDescent="0.35">
      <c r="H2" s="234" t="s">
        <v>2</v>
      </c>
      <c r="I2" s="235"/>
      <c r="J2" s="235"/>
      <c r="K2" s="235"/>
      <c r="L2" s="236"/>
    </row>
    <row r="3" spans="2:12" ht="15" thickTop="1" x14ac:dyDescent="0.3"/>
    <row r="5" spans="2:12" ht="21.6" thickBot="1" x14ac:dyDescent="0.45">
      <c r="B5" s="35" t="s">
        <v>180</v>
      </c>
    </row>
    <row r="6" spans="2:12" ht="16.2" thickTop="1" x14ac:dyDescent="0.3">
      <c r="B6" s="358" t="s">
        <v>181</v>
      </c>
      <c r="C6" s="359"/>
      <c r="D6" s="359"/>
      <c r="E6" s="359"/>
      <c r="F6" s="359"/>
      <c r="G6" s="359"/>
      <c r="H6" s="359"/>
      <c r="I6" s="360"/>
    </row>
    <row r="7" spans="2:12" x14ac:dyDescent="0.3">
      <c r="B7" s="17"/>
      <c r="C7" s="9"/>
      <c r="D7" s="9"/>
      <c r="E7" s="9"/>
      <c r="F7" s="9"/>
      <c r="G7" s="9"/>
      <c r="H7" s="9"/>
      <c r="I7" s="18"/>
    </row>
    <row r="8" spans="2:12" ht="15.6" x14ac:dyDescent="0.3">
      <c r="B8" s="361" t="s">
        <v>182</v>
      </c>
      <c r="C8" s="362"/>
      <c r="D8" s="362"/>
      <c r="E8" s="362"/>
      <c r="F8" s="362"/>
      <c r="G8" s="362"/>
      <c r="H8" s="362"/>
      <c r="I8" s="363"/>
    </row>
    <row r="9" spans="2:12" x14ac:dyDescent="0.3">
      <c r="B9" s="17"/>
      <c r="C9" s="6" t="s">
        <v>183</v>
      </c>
      <c r="D9" s="19" t="s">
        <v>184</v>
      </c>
      <c r="E9" s="19" t="s">
        <v>185</v>
      </c>
      <c r="F9" s="9"/>
      <c r="G9" s="19" t="s">
        <v>186</v>
      </c>
      <c r="H9" s="19"/>
      <c r="I9" s="20"/>
    </row>
    <row r="10" spans="2:12" x14ac:dyDescent="0.3">
      <c r="B10" s="17"/>
      <c r="C10" s="9" t="s">
        <v>187</v>
      </c>
      <c r="D10" s="9">
        <v>1.9199999999999998E-2</v>
      </c>
      <c r="E10" s="9" t="s">
        <v>188</v>
      </c>
      <c r="F10" s="9"/>
      <c r="G10" s="364" t="s">
        <v>189</v>
      </c>
      <c r="H10" s="364"/>
      <c r="I10" s="365"/>
    </row>
    <row r="11" spans="2:12" x14ac:dyDescent="0.3">
      <c r="B11" s="17"/>
      <c r="C11" s="9"/>
      <c r="D11" s="9"/>
      <c r="E11" s="9"/>
      <c r="F11" s="9"/>
      <c r="G11" s="364"/>
      <c r="H11" s="364"/>
      <c r="I11" s="365"/>
    </row>
    <row r="12" spans="2:12" ht="15" thickBot="1" x14ac:dyDescent="0.35">
      <c r="B12" s="21"/>
      <c r="C12" s="22"/>
      <c r="D12" s="22"/>
      <c r="E12" s="22"/>
      <c r="F12" s="22"/>
      <c r="G12" s="22"/>
      <c r="H12" s="22"/>
      <c r="I12" s="23"/>
    </row>
    <row r="13" spans="2:12" ht="16.2" thickTop="1" x14ac:dyDescent="0.3">
      <c r="B13" s="366" t="s">
        <v>190</v>
      </c>
      <c r="C13" s="367"/>
      <c r="D13" s="367"/>
      <c r="E13" s="367"/>
      <c r="F13" s="367"/>
      <c r="G13" s="367"/>
      <c r="H13" s="367"/>
      <c r="I13" s="368"/>
    </row>
    <row r="14" spans="2:12" x14ac:dyDescent="0.3">
      <c r="B14" s="42"/>
      <c r="C14" s="43"/>
      <c r="D14" s="38" t="s">
        <v>191</v>
      </c>
      <c r="E14" s="38" t="s">
        <v>192</v>
      </c>
      <c r="F14" s="369" t="s">
        <v>193</v>
      </c>
      <c r="G14" s="369"/>
      <c r="H14" s="369"/>
      <c r="I14" s="370"/>
    </row>
    <row r="15" spans="2:12" ht="15" thickBot="1" x14ac:dyDescent="0.35">
      <c r="B15" s="405" t="s">
        <v>194</v>
      </c>
      <c r="C15" s="406"/>
      <c r="D15" s="407" t="s">
        <v>195</v>
      </c>
      <c r="E15" s="407"/>
      <c r="F15" s="407"/>
      <c r="G15" s="407"/>
      <c r="H15" s="407"/>
      <c r="I15" s="408"/>
    </row>
    <row r="16" spans="2:12" ht="15" thickTop="1" x14ac:dyDescent="0.3"/>
    <row r="17" spans="2:9" ht="21.6" thickBot="1" x14ac:dyDescent="0.45">
      <c r="B17" s="109" t="s">
        <v>196</v>
      </c>
      <c r="C17" s="69"/>
      <c r="D17" s="69"/>
      <c r="E17" s="69"/>
      <c r="F17" s="69"/>
      <c r="G17" s="69"/>
      <c r="H17" s="69"/>
      <c r="I17" s="69"/>
    </row>
    <row r="18" spans="2:9" ht="16.2" thickTop="1" x14ac:dyDescent="0.3">
      <c r="B18" s="373" t="s">
        <v>197</v>
      </c>
      <c r="C18" s="374"/>
      <c r="D18" s="374"/>
      <c r="E18" s="374"/>
      <c r="F18" s="374"/>
      <c r="G18" s="374"/>
      <c r="H18" s="374"/>
      <c r="I18" s="375"/>
    </row>
    <row r="19" spans="2:9" x14ac:dyDescent="0.3">
      <c r="B19" s="89"/>
      <c r="C19" s="90"/>
      <c r="D19" s="90"/>
      <c r="E19" s="90"/>
      <c r="F19" s="90"/>
      <c r="G19" s="90"/>
      <c r="H19" s="90"/>
      <c r="I19" s="91"/>
    </row>
    <row r="20" spans="2:9" ht="15.6" x14ac:dyDescent="0.3">
      <c r="B20" s="376" t="s">
        <v>182</v>
      </c>
      <c r="C20" s="377"/>
      <c r="D20" s="377"/>
      <c r="E20" s="377"/>
      <c r="F20" s="377"/>
      <c r="G20" s="377"/>
      <c r="H20" s="377"/>
      <c r="I20" s="378"/>
    </row>
    <row r="21" spans="2:9" x14ac:dyDescent="0.3">
      <c r="B21" s="89"/>
      <c r="C21" s="92" t="s">
        <v>183</v>
      </c>
      <c r="D21" s="93" t="s">
        <v>184</v>
      </c>
      <c r="E21" s="93" t="s">
        <v>185</v>
      </c>
      <c r="F21" s="90"/>
      <c r="G21" s="93" t="s">
        <v>186</v>
      </c>
      <c r="H21" s="93"/>
      <c r="I21" s="94"/>
    </row>
    <row r="22" spans="2:9" x14ac:dyDescent="0.3">
      <c r="B22" s="89"/>
      <c r="C22" s="90" t="s">
        <v>187</v>
      </c>
      <c r="D22" s="90">
        <v>1.9199999999999998E-2</v>
      </c>
      <c r="E22" s="90" t="s">
        <v>188</v>
      </c>
      <c r="F22" s="90"/>
      <c r="G22" s="379" t="s">
        <v>189</v>
      </c>
      <c r="H22" s="379"/>
      <c r="I22" s="380"/>
    </row>
    <row r="23" spans="2:9" x14ac:dyDescent="0.3">
      <c r="B23" s="89"/>
      <c r="C23" s="90"/>
      <c r="D23" s="90"/>
      <c r="E23" s="90"/>
      <c r="F23" s="90"/>
      <c r="G23" s="379"/>
      <c r="H23" s="379"/>
      <c r="I23" s="380"/>
    </row>
    <row r="24" spans="2:9" ht="15" thickBot="1" x14ac:dyDescent="0.35">
      <c r="B24" s="95"/>
      <c r="C24" s="96"/>
      <c r="D24" s="96"/>
      <c r="E24" s="96"/>
      <c r="F24" s="96"/>
      <c r="G24" s="96"/>
      <c r="H24" s="96"/>
      <c r="I24" s="97"/>
    </row>
    <row r="25" spans="2:9" ht="16.2" thickTop="1" x14ac:dyDescent="0.3">
      <c r="B25" s="347" t="s">
        <v>198</v>
      </c>
      <c r="C25" s="348"/>
      <c r="D25" s="348"/>
      <c r="E25" s="348"/>
      <c r="F25" s="348"/>
      <c r="G25" s="348"/>
      <c r="H25" s="348"/>
      <c r="I25" s="349"/>
    </row>
    <row r="26" spans="2:9" x14ac:dyDescent="0.3">
      <c r="B26" s="98"/>
      <c r="C26" s="90"/>
      <c r="D26" s="99" t="s">
        <v>191</v>
      </c>
      <c r="E26" s="99" t="s">
        <v>192</v>
      </c>
      <c r="F26" s="352" t="s">
        <v>199</v>
      </c>
      <c r="G26" s="352"/>
      <c r="H26" s="352"/>
      <c r="I26" s="353"/>
    </row>
    <row r="27" spans="2:9" x14ac:dyDescent="0.3">
      <c r="B27" s="354" t="s">
        <v>194</v>
      </c>
      <c r="C27" s="355"/>
      <c r="D27" s="352" t="s">
        <v>195</v>
      </c>
      <c r="E27" s="352"/>
      <c r="F27" s="352"/>
      <c r="G27" s="352"/>
      <c r="H27" s="352"/>
      <c r="I27" s="353"/>
    </row>
    <row r="28" spans="2:9" ht="24" customHeight="1" x14ac:dyDescent="0.3">
      <c r="B28" s="89"/>
      <c r="C28" s="100" t="s">
        <v>200</v>
      </c>
      <c r="D28" s="101">
        <v>42762.881700000013</v>
      </c>
      <c r="E28" s="100" t="s">
        <v>201</v>
      </c>
      <c r="F28" s="356" t="s">
        <v>202</v>
      </c>
      <c r="G28" s="356"/>
      <c r="H28" s="356"/>
      <c r="I28" s="357"/>
    </row>
    <row r="29" spans="2:9" ht="54" customHeight="1" x14ac:dyDescent="0.3">
      <c r="B29" s="89"/>
      <c r="C29" s="100" t="s">
        <v>203</v>
      </c>
      <c r="D29" s="102">
        <v>29635.150603075803</v>
      </c>
      <c r="E29" s="103" t="s">
        <v>204</v>
      </c>
      <c r="F29" s="356" t="s">
        <v>205</v>
      </c>
      <c r="G29" s="356"/>
      <c r="H29" s="356"/>
      <c r="I29" s="357"/>
    </row>
    <row r="30" spans="2:9" x14ac:dyDescent="0.3">
      <c r="B30" s="89"/>
      <c r="C30" s="103" t="s">
        <v>206</v>
      </c>
      <c r="D30" s="101">
        <v>221.22377622377618</v>
      </c>
      <c r="E30" s="100" t="s">
        <v>207</v>
      </c>
      <c r="F30" s="409" t="s">
        <v>208</v>
      </c>
      <c r="G30" s="409"/>
      <c r="H30" s="409"/>
      <c r="I30" s="410"/>
    </row>
    <row r="31" spans="2:9" x14ac:dyDescent="0.3">
      <c r="B31" s="89"/>
      <c r="C31" s="100" t="s">
        <v>209</v>
      </c>
      <c r="D31" s="101">
        <v>361.74076942938387</v>
      </c>
      <c r="E31" s="90" t="s">
        <v>207</v>
      </c>
      <c r="F31" s="409" t="s">
        <v>208</v>
      </c>
      <c r="G31" s="409"/>
      <c r="H31" s="409"/>
      <c r="I31" s="410"/>
    </row>
    <row r="32" spans="2:9" ht="15" thickBot="1" x14ac:dyDescent="0.35">
      <c r="B32" s="95"/>
      <c r="C32" s="104" t="s">
        <v>210</v>
      </c>
      <c r="D32" s="105">
        <v>2812.2514071294549</v>
      </c>
      <c r="E32" s="104" t="s">
        <v>207</v>
      </c>
      <c r="F32" s="411" t="s">
        <v>208</v>
      </c>
      <c r="G32" s="411"/>
      <c r="H32" s="411"/>
      <c r="I32" s="412"/>
    </row>
    <row r="33" spans="2:9" ht="15.75" customHeight="1" thickTop="1" x14ac:dyDescent="0.3">
      <c r="B33" s="106"/>
      <c r="C33" s="399" t="s">
        <v>211</v>
      </c>
      <c r="D33" s="400"/>
      <c r="E33" s="400"/>
      <c r="F33" s="400"/>
      <c r="G33" s="400"/>
      <c r="H33" s="400"/>
      <c r="I33" s="401"/>
    </row>
    <row r="34" spans="2:9" x14ac:dyDescent="0.3">
      <c r="B34" s="106"/>
      <c r="C34" s="402"/>
      <c r="D34" s="403"/>
      <c r="E34" s="403"/>
      <c r="F34" s="403"/>
      <c r="G34" s="403"/>
      <c r="H34" s="403"/>
      <c r="I34" s="404"/>
    </row>
    <row r="35" spans="2:9" ht="15.75" customHeight="1" x14ac:dyDescent="0.3">
      <c r="B35" s="107"/>
      <c r="C35" s="402"/>
      <c r="D35" s="403"/>
      <c r="E35" s="403"/>
      <c r="F35" s="403"/>
      <c r="G35" s="403"/>
      <c r="H35" s="403"/>
      <c r="I35" s="404"/>
    </row>
    <row r="36" spans="2:9" ht="37.5" customHeight="1" thickBot="1" x14ac:dyDescent="0.35">
      <c r="B36" s="69"/>
      <c r="C36" s="381" t="s">
        <v>212</v>
      </c>
      <c r="D36" s="382"/>
      <c r="E36" s="382"/>
      <c r="F36" s="382"/>
      <c r="G36" s="382"/>
      <c r="H36" s="382"/>
      <c r="I36" s="383"/>
    </row>
    <row r="37" spans="2:9" ht="37.5" customHeight="1" thickTop="1" x14ac:dyDescent="0.3">
      <c r="C37" s="108"/>
      <c r="D37" s="108"/>
      <c r="E37" s="108"/>
      <c r="F37" s="108"/>
      <c r="G37" s="108"/>
      <c r="H37" s="108"/>
      <c r="I37" s="108"/>
    </row>
    <row r="38" spans="2:9" ht="18.600000000000001" thickBot="1" x14ac:dyDescent="0.4">
      <c r="B38" s="68" t="s">
        <v>213</v>
      </c>
      <c r="C38" s="69"/>
      <c r="D38" s="69"/>
      <c r="E38" s="69"/>
      <c r="F38" s="69"/>
      <c r="G38" s="69"/>
      <c r="H38" s="69"/>
      <c r="I38" s="69"/>
    </row>
    <row r="39" spans="2:9" ht="16.2" thickTop="1" x14ac:dyDescent="0.3">
      <c r="B39" s="388" t="s">
        <v>214</v>
      </c>
      <c r="C39" s="389"/>
      <c r="D39" s="389"/>
      <c r="E39" s="389"/>
      <c r="F39" s="389"/>
      <c r="G39" s="389"/>
      <c r="H39" s="389"/>
      <c r="I39" s="390"/>
    </row>
    <row r="40" spans="2:9" ht="15" thickBot="1" x14ac:dyDescent="0.35">
      <c r="B40" s="70"/>
      <c r="C40" s="71"/>
      <c r="D40" s="71"/>
      <c r="E40" s="71"/>
      <c r="F40" s="71"/>
      <c r="G40" s="71"/>
      <c r="H40" s="71"/>
      <c r="I40" s="72"/>
    </row>
    <row r="41" spans="2:9" ht="16.2" thickTop="1" x14ac:dyDescent="0.3">
      <c r="B41" s="391" t="s">
        <v>182</v>
      </c>
      <c r="C41" s="392"/>
      <c r="D41" s="392"/>
      <c r="E41" s="392"/>
      <c r="F41" s="392"/>
      <c r="G41" s="392"/>
      <c r="H41" s="392"/>
      <c r="I41" s="393"/>
    </row>
    <row r="42" spans="2:9" x14ac:dyDescent="0.3">
      <c r="B42" s="73"/>
      <c r="C42" s="74" t="s">
        <v>183</v>
      </c>
      <c r="D42" s="75" t="s">
        <v>184</v>
      </c>
      <c r="E42" s="75" t="s">
        <v>185</v>
      </c>
      <c r="F42" s="76"/>
      <c r="G42" s="75" t="s">
        <v>186</v>
      </c>
      <c r="H42" s="75"/>
      <c r="I42" s="77"/>
    </row>
    <row r="43" spans="2:9" x14ac:dyDescent="0.3">
      <c r="B43" s="73"/>
      <c r="C43" s="76" t="s">
        <v>187</v>
      </c>
      <c r="D43" s="76">
        <v>1.9199999999999998E-2</v>
      </c>
      <c r="E43" s="76" t="s">
        <v>188</v>
      </c>
      <c r="F43" s="76"/>
      <c r="G43" s="394" t="s">
        <v>189</v>
      </c>
      <c r="H43" s="394"/>
      <c r="I43" s="395"/>
    </row>
    <row r="44" spans="2:9" x14ac:dyDescent="0.3">
      <c r="B44" s="73"/>
      <c r="C44" s="76"/>
      <c r="D44" s="76"/>
      <c r="E44" s="76"/>
      <c r="F44" s="76"/>
      <c r="G44" s="394"/>
      <c r="H44" s="394"/>
      <c r="I44" s="395"/>
    </row>
    <row r="45" spans="2:9" ht="15" thickBot="1" x14ac:dyDescent="0.35">
      <c r="B45" s="78"/>
      <c r="C45" s="79"/>
      <c r="D45" s="79"/>
      <c r="E45" s="79"/>
      <c r="F45" s="79"/>
      <c r="G45" s="79"/>
      <c r="H45" s="79"/>
      <c r="I45" s="80"/>
    </row>
    <row r="46" spans="2:9" ht="16.2" thickTop="1" x14ac:dyDescent="0.3">
      <c r="B46" s="396" t="s">
        <v>198</v>
      </c>
      <c r="C46" s="397"/>
      <c r="D46" s="397"/>
      <c r="E46" s="397"/>
      <c r="F46" s="397"/>
      <c r="G46" s="397"/>
      <c r="H46" s="397"/>
      <c r="I46" s="398"/>
    </row>
    <row r="47" spans="2:9" x14ac:dyDescent="0.3">
      <c r="B47" s="81"/>
      <c r="C47" s="76"/>
      <c r="D47" s="82" t="s">
        <v>191</v>
      </c>
      <c r="E47" s="82" t="s">
        <v>192</v>
      </c>
      <c r="F47" s="386" t="s">
        <v>215</v>
      </c>
      <c r="G47" s="386"/>
      <c r="H47" s="386"/>
      <c r="I47" s="387"/>
    </row>
    <row r="48" spans="2:9" x14ac:dyDescent="0.3">
      <c r="B48" s="384" t="s">
        <v>216</v>
      </c>
      <c r="C48" s="385"/>
      <c r="D48" s="386" t="s">
        <v>195</v>
      </c>
      <c r="E48" s="386"/>
      <c r="F48" s="386"/>
      <c r="G48" s="386"/>
      <c r="H48" s="386"/>
      <c r="I48" s="387"/>
    </row>
    <row r="49" spans="2:9" x14ac:dyDescent="0.3">
      <c r="B49" s="73"/>
      <c r="C49" s="83" t="s">
        <v>217</v>
      </c>
      <c r="D49" s="84">
        <v>51.021532294688157</v>
      </c>
      <c r="E49" s="83" t="s">
        <v>218</v>
      </c>
      <c r="F49" s="350" t="s">
        <v>219</v>
      </c>
      <c r="G49" s="350"/>
      <c r="H49" s="350"/>
      <c r="I49" s="351"/>
    </row>
    <row r="50" spans="2:9" ht="29.25" customHeight="1" x14ac:dyDescent="0.3">
      <c r="B50" s="73"/>
      <c r="C50" s="83" t="s">
        <v>220</v>
      </c>
      <c r="D50" s="84">
        <v>6515.78</v>
      </c>
      <c r="E50" s="83" t="s">
        <v>221</v>
      </c>
      <c r="F50" s="350" t="s">
        <v>222</v>
      </c>
      <c r="G50" s="350"/>
      <c r="H50" s="350"/>
      <c r="I50" s="351"/>
    </row>
    <row r="51" spans="2:9" x14ac:dyDescent="0.3">
      <c r="B51" s="73"/>
      <c r="C51" s="83" t="s">
        <v>203</v>
      </c>
      <c r="D51" s="84">
        <v>28420.964770642204</v>
      </c>
      <c r="E51" s="85" t="s">
        <v>204</v>
      </c>
      <c r="F51" s="350" t="s">
        <v>223</v>
      </c>
      <c r="G51" s="350"/>
      <c r="H51" s="350"/>
      <c r="I51" s="351"/>
    </row>
    <row r="52" spans="2:9" ht="26.4" x14ac:dyDescent="0.3">
      <c r="B52" s="73"/>
      <c r="C52" s="85" t="s">
        <v>224</v>
      </c>
      <c r="D52" s="84">
        <v>1.5885962338549504</v>
      </c>
      <c r="E52" s="83" t="s">
        <v>225</v>
      </c>
      <c r="F52" s="350" t="s">
        <v>219</v>
      </c>
      <c r="G52" s="350"/>
      <c r="H52" s="350"/>
      <c r="I52" s="351"/>
    </row>
    <row r="53" spans="2:9" x14ac:dyDescent="0.3">
      <c r="B53" s="73"/>
      <c r="C53" s="85" t="s">
        <v>226</v>
      </c>
      <c r="D53" s="84">
        <v>0.69246502501369656</v>
      </c>
      <c r="E53" s="83" t="s">
        <v>227</v>
      </c>
      <c r="F53" s="350" t="s">
        <v>219</v>
      </c>
      <c r="G53" s="350"/>
      <c r="H53" s="350"/>
      <c r="I53" s="351"/>
    </row>
    <row r="54" spans="2:9" x14ac:dyDescent="0.3">
      <c r="B54" s="73"/>
      <c r="C54" s="85" t="s">
        <v>228</v>
      </c>
      <c r="D54" s="84">
        <v>171.95535900560699</v>
      </c>
      <c r="E54" s="83" t="s">
        <v>229</v>
      </c>
      <c r="F54" s="350" t="s">
        <v>219</v>
      </c>
      <c r="G54" s="350"/>
      <c r="H54" s="350"/>
      <c r="I54" s="351"/>
    </row>
    <row r="55" spans="2:9" x14ac:dyDescent="0.3">
      <c r="B55" s="73"/>
      <c r="C55" s="85" t="s">
        <v>230</v>
      </c>
      <c r="D55" s="84">
        <v>76.863617776520286</v>
      </c>
      <c r="E55" s="83" t="s">
        <v>229</v>
      </c>
      <c r="F55" s="350" t="s">
        <v>219</v>
      </c>
      <c r="G55" s="350"/>
      <c r="H55" s="350"/>
      <c r="I55" s="351"/>
    </row>
    <row r="56" spans="2:9" ht="15" thickBot="1" x14ac:dyDescent="0.35">
      <c r="B56" s="78"/>
      <c r="C56" s="86" t="s">
        <v>200</v>
      </c>
      <c r="D56" s="87">
        <v>609.1</v>
      </c>
      <c r="E56" s="88" t="s">
        <v>201</v>
      </c>
      <c r="F56" s="371" t="s">
        <v>219</v>
      </c>
      <c r="G56" s="371"/>
      <c r="H56" s="371"/>
      <c r="I56" s="372"/>
    </row>
    <row r="57" spans="2:9" ht="15" thickTop="1" x14ac:dyDescent="0.3"/>
  </sheetData>
  <sheetProtection algorithmName="SHA-512" hashValue="ICN6ezsC90Lk2upZxgRGST4mE0NJ8gd65X3QmNBUndpy6/9vzki7TzxwXiDpc8RXRvI22tMdvjZgg9TOmhvRZg==" saltValue="fapqhWxfi1KCKx4qwEUWQw==" spinCount="100000" sheet="1" objects="1" scenarios="1"/>
  <mergeCells count="40">
    <mergeCell ref="B15:C15"/>
    <mergeCell ref="D15:E15"/>
    <mergeCell ref="F15:I15"/>
    <mergeCell ref="F53:I53"/>
    <mergeCell ref="F54:I54"/>
    <mergeCell ref="F30:I30"/>
    <mergeCell ref="F31:I31"/>
    <mergeCell ref="F32:I32"/>
    <mergeCell ref="F55:I55"/>
    <mergeCell ref="F56:I56"/>
    <mergeCell ref="B18:I18"/>
    <mergeCell ref="B20:I20"/>
    <mergeCell ref="G22:I23"/>
    <mergeCell ref="C36:I36"/>
    <mergeCell ref="B48:C48"/>
    <mergeCell ref="D48:E48"/>
    <mergeCell ref="F48:I48"/>
    <mergeCell ref="B39:I39"/>
    <mergeCell ref="B41:I41"/>
    <mergeCell ref="G43:I44"/>
    <mergeCell ref="B46:I46"/>
    <mergeCell ref="F47:I47"/>
    <mergeCell ref="F52:I52"/>
    <mergeCell ref="C33:I35"/>
    <mergeCell ref="H2:L2"/>
    <mergeCell ref="B25:I25"/>
    <mergeCell ref="F49:I49"/>
    <mergeCell ref="F50:I50"/>
    <mergeCell ref="F51:I51"/>
    <mergeCell ref="F26:I26"/>
    <mergeCell ref="B27:C27"/>
    <mergeCell ref="D27:E27"/>
    <mergeCell ref="F27:I27"/>
    <mergeCell ref="F28:I28"/>
    <mergeCell ref="F29:I29"/>
    <mergeCell ref="B6:I6"/>
    <mergeCell ref="B8:I8"/>
    <mergeCell ref="G10:I11"/>
    <mergeCell ref="B13:I13"/>
    <mergeCell ref="F14:I14"/>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3D61F-DF50-4666-8DAC-1FC0E4D99AEE}">
  <sheetPr codeName="Sheet12">
    <tabColor theme="7" tint="0.39997558519241921"/>
  </sheetPr>
  <dimension ref="A3:G19"/>
  <sheetViews>
    <sheetView zoomScale="70" zoomScaleNormal="70" workbookViewId="0">
      <selection activeCell="E6" sqref="E6"/>
    </sheetView>
  </sheetViews>
  <sheetFormatPr defaultRowHeight="14.4" x14ac:dyDescent="0.3"/>
  <cols>
    <col min="1" max="1" width="48.33203125" customWidth="1"/>
    <col min="2" max="2" width="46.33203125" customWidth="1"/>
    <col min="3" max="3" width="70.5546875" customWidth="1"/>
  </cols>
  <sheetData>
    <row r="3" spans="1:3" ht="15" thickBot="1" x14ac:dyDescent="0.35"/>
    <row r="4" spans="1:3" ht="22.2" thickTop="1" thickBot="1" x14ac:dyDescent="0.35">
      <c r="A4" s="413" t="s">
        <v>231</v>
      </c>
      <c r="B4" s="414"/>
      <c r="C4" s="415"/>
    </row>
    <row r="5" spans="1:3" ht="15" thickTop="1" x14ac:dyDescent="0.3">
      <c r="A5" s="51"/>
      <c r="B5" s="52" t="s">
        <v>65</v>
      </c>
      <c r="C5" s="53" t="s">
        <v>66</v>
      </c>
    </row>
    <row r="6" spans="1:3" ht="184.8" x14ac:dyDescent="0.3">
      <c r="A6" s="54" t="s">
        <v>232</v>
      </c>
      <c r="B6" s="221" t="s">
        <v>233</v>
      </c>
      <c r="C6" s="222" t="s">
        <v>234</v>
      </c>
    </row>
    <row r="7" spans="1:3" ht="185.4" customHeight="1" x14ac:dyDescent="0.3">
      <c r="A7" s="54" t="s">
        <v>71</v>
      </c>
      <c r="B7" s="37" t="s">
        <v>235</v>
      </c>
      <c r="C7" s="40" t="s">
        <v>236</v>
      </c>
    </row>
    <row r="8" spans="1:3" ht="97.5" customHeight="1" x14ac:dyDescent="0.3">
      <c r="A8" s="55" t="s">
        <v>72</v>
      </c>
      <c r="B8" s="4" t="s">
        <v>237</v>
      </c>
      <c r="C8" s="110" t="s">
        <v>238</v>
      </c>
    </row>
    <row r="9" spans="1:3" ht="369.6" x14ac:dyDescent="0.3">
      <c r="A9" s="55" t="s">
        <v>73</v>
      </c>
      <c r="B9" s="4" t="s">
        <v>239</v>
      </c>
      <c r="C9" s="110" t="s">
        <v>240</v>
      </c>
    </row>
    <row r="10" spans="1:3" ht="369.6" x14ac:dyDescent="0.3">
      <c r="A10" s="55" t="s">
        <v>74</v>
      </c>
      <c r="B10" s="37" t="s">
        <v>241</v>
      </c>
      <c r="C10" s="110" t="s">
        <v>242</v>
      </c>
    </row>
    <row r="11" spans="1:3" ht="119.7" customHeight="1" x14ac:dyDescent="0.3">
      <c r="A11" s="55" t="s">
        <v>75</v>
      </c>
      <c r="B11" s="4" t="s">
        <v>243</v>
      </c>
      <c r="C11" s="40" t="s">
        <v>244</v>
      </c>
    </row>
    <row r="12" spans="1:3" ht="369.6" x14ac:dyDescent="0.3">
      <c r="A12" s="55" t="s">
        <v>76</v>
      </c>
      <c r="B12" s="37" t="s">
        <v>245</v>
      </c>
      <c r="C12" s="40" t="s">
        <v>246</v>
      </c>
    </row>
    <row r="13" spans="1:3" ht="211.2" x14ac:dyDescent="0.3">
      <c r="A13" s="55" t="s">
        <v>77</v>
      </c>
      <c r="B13" s="4" t="s">
        <v>247</v>
      </c>
      <c r="C13" s="40" t="s">
        <v>248</v>
      </c>
    </row>
    <row r="14" spans="1:3" ht="191.4" customHeight="1" x14ac:dyDescent="0.3">
      <c r="A14" s="54" t="s">
        <v>78</v>
      </c>
      <c r="B14" s="37" t="s">
        <v>249</v>
      </c>
      <c r="C14" s="40" t="s">
        <v>250</v>
      </c>
    </row>
    <row r="15" spans="1:3" ht="158.4" x14ac:dyDescent="0.3">
      <c r="A15" s="54" t="s">
        <v>79</v>
      </c>
      <c r="B15" s="37" t="s">
        <v>251</v>
      </c>
      <c r="C15" s="40" t="s">
        <v>252</v>
      </c>
    </row>
    <row r="16" spans="1:3" ht="382.8" x14ac:dyDescent="0.3">
      <c r="A16" s="56" t="s">
        <v>80</v>
      </c>
      <c r="B16" s="4" t="s">
        <v>253</v>
      </c>
      <c r="C16" s="110" t="s">
        <v>254</v>
      </c>
    </row>
    <row r="17" spans="1:7" ht="226.5" customHeight="1" x14ac:dyDescent="0.3">
      <c r="A17" s="56" t="s">
        <v>81</v>
      </c>
      <c r="B17" s="4" t="s">
        <v>255</v>
      </c>
      <c r="C17" s="110" t="s">
        <v>256</v>
      </c>
    </row>
    <row r="18" spans="1:7" ht="132.6" thickBot="1" x14ac:dyDescent="0.35">
      <c r="A18" s="57" t="s">
        <v>257</v>
      </c>
      <c r="B18" s="111" t="s">
        <v>258</v>
      </c>
      <c r="C18" s="112" t="s">
        <v>259</v>
      </c>
      <c r="G18" t="s">
        <v>260</v>
      </c>
    </row>
    <row r="19" spans="1:7" ht="15" thickTop="1" x14ac:dyDescent="0.3"/>
  </sheetData>
  <sheetProtection algorithmName="SHA-512" hashValue="h1N7HekRiKN2OI3djSKn0CkBcsPl2+c+2YXEU5ptwMqRsxeCH6IWP2fr4RlgrMwiNu1P7aLKRAayzNgYMl9VIw==" saltValue="3444E9HZ7r3elOtXkLhm9g==" spinCount="100000" sheet="1" objects="1" scenarios="1" formatColumns="0" formatRows="0"/>
  <mergeCells count="1">
    <mergeCell ref="A4:C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0BF5E-169D-4216-BE5E-CF1DEA514D2A}">
  <sheetPr codeName="Sheet2">
    <tabColor theme="5" tint="0.39997558519241921"/>
  </sheetPr>
  <dimension ref="A1:M66"/>
  <sheetViews>
    <sheetView topLeftCell="A30" zoomScaleNormal="100" workbookViewId="0">
      <selection activeCell="F42" sqref="F42"/>
    </sheetView>
  </sheetViews>
  <sheetFormatPr defaultColWidth="8.5546875" defaultRowHeight="13.2" x14ac:dyDescent="0.25"/>
  <cols>
    <col min="1" max="1" width="12.44140625" style="2" customWidth="1"/>
    <col min="2" max="2" width="8.5546875" style="2"/>
    <col min="3" max="3" width="5.6640625" style="2" customWidth="1"/>
    <col min="4" max="4" width="54.33203125" style="2" customWidth="1"/>
    <col min="5" max="5" width="14.6640625" style="2" bestFit="1" customWidth="1"/>
    <col min="6" max="6" width="47" style="2" customWidth="1"/>
    <col min="7" max="7" width="10.5546875" style="2" customWidth="1"/>
    <col min="8" max="8" width="27.44140625" style="2" customWidth="1"/>
    <col min="9" max="9" width="18.33203125" style="2" customWidth="1"/>
    <col min="10" max="10" width="8.5546875" style="2"/>
    <col min="11" max="11" width="7" style="2" customWidth="1"/>
    <col min="12" max="12" width="17.44140625" style="2" customWidth="1"/>
    <col min="13" max="13" width="44.6640625" style="2" customWidth="1"/>
    <col min="14" max="16384" width="8.5546875" style="2"/>
  </cols>
  <sheetData>
    <row r="1" spans="1:12" ht="13.8" thickBot="1" x14ac:dyDescent="0.3">
      <c r="A1" s="8"/>
    </row>
    <row r="2" spans="1:12" ht="75" customHeight="1" thickTop="1" thickBot="1" x14ac:dyDescent="0.45">
      <c r="A2" s="241" t="s">
        <v>23</v>
      </c>
      <c r="B2" s="242"/>
      <c r="C2" s="242"/>
      <c r="D2" s="242"/>
      <c r="E2" s="242"/>
      <c r="F2" s="243"/>
      <c r="H2" s="234" t="s">
        <v>2</v>
      </c>
      <c r="I2" s="235"/>
      <c r="J2" s="235"/>
      <c r="K2" s="235"/>
      <c r="L2" s="236"/>
    </row>
    <row r="3" spans="1:12" ht="15.75" customHeight="1" thickTop="1" thickBot="1" x14ac:dyDescent="0.35">
      <c r="A3" s="244"/>
      <c r="B3" s="245"/>
      <c r="C3" s="245"/>
      <c r="D3" s="245"/>
      <c r="E3" s="245"/>
      <c r="F3" s="245"/>
      <c r="H3" s="10"/>
      <c r="I3" s="10"/>
    </row>
    <row r="4" spans="1:12" ht="57.75" customHeight="1" thickTop="1" thickBot="1" x14ac:dyDescent="0.3">
      <c r="A4" s="246" t="s">
        <v>24</v>
      </c>
      <c r="B4" s="247"/>
      <c r="C4" s="247"/>
      <c r="D4" s="247"/>
      <c r="E4" s="247"/>
      <c r="F4" s="248"/>
    </row>
    <row r="5" spans="1:12" ht="38.25" customHeight="1" thickTop="1" x14ac:dyDescent="0.3">
      <c r="A5" s="249" t="s">
        <v>25</v>
      </c>
      <c r="B5" s="250"/>
      <c r="C5" s="250"/>
      <c r="D5" s="250"/>
      <c r="E5" s="250"/>
      <c r="F5" s="251"/>
      <c r="H5"/>
      <c r="I5"/>
      <c r="J5"/>
      <c r="K5"/>
      <c r="L5"/>
    </row>
    <row r="6" spans="1:12" ht="12.6" customHeight="1" x14ac:dyDescent="0.3">
      <c r="A6" s="255" t="s">
        <v>26</v>
      </c>
      <c r="B6" s="256"/>
      <c r="C6" s="256"/>
      <c r="D6" s="256"/>
      <c r="E6" s="256"/>
      <c r="F6" s="257"/>
      <c r="H6"/>
      <c r="I6"/>
      <c r="J6"/>
      <c r="K6"/>
      <c r="L6"/>
    </row>
    <row r="7" spans="1:12" ht="14.4" x14ac:dyDescent="0.3">
      <c r="A7" s="255"/>
      <c r="B7" s="256"/>
      <c r="C7" s="256"/>
      <c r="D7" s="256"/>
      <c r="E7" s="256"/>
      <c r="F7" s="257"/>
      <c r="H7"/>
      <c r="I7"/>
      <c r="J7"/>
      <c r="K7"/>
      <c r="L7"/>
    </row>
    <row r="8" spans="1:12" ht="14.4" x14ac:dyDescent="0.3">
      <c r="A8" s="255"/>
      <c r="B8" s="256"/>
      <c r="C8" s="256"/>
      <c r="D8" s="256"/>
      <c r="E8" s="256"/>
      <c r="F8" s="257"/>
      <c r="H8"/>
      <c r="I8"/>
      <c r="J8"/>
      <c r="K8"/>
      <c r="L8"/>
    </row>
    <row r="9" spans="1:12" ht="14.4" x14ac:dyDescent="0.3">
      <c r="A9" s="255"/>
      <c r="B9" s="256"/>
      <c r="C9" s="256"/>
      <c r="D9" s="256"/>
      <c r="E9" s="256"/>
      <c r="F9" s="257"/>
      <c r="H9"/>
      <c r="I9"/>
      <c r="J9"/>
      <c r="K9"/>
      <c r="L9"/>
    </row>
    <row r="10" spans="1:12" x14ac:dyDescent="0.25">
      <c r="A10" s="255"/>
      <c r="B10" s="256"/>
      <c r="C10" s="256"/>
      <c r="D10" s="256"/>
      <c r="E10" s="256"/>
      <c r="F10" s="257"/>
    </row>
    <row r="11" spans="1:12" ht="32.25" customHeight="1" thickBot="1" x14ac:dyDescent="0.3">
      <c r="A11" s="258"/>
      <c r="B11" s="259"/>
      <c r="C11" s="259"/>
      <c r="D11" s="259"/>
      <c r="E11" s="259"/>
      <c r="F11" s="260"/>
    </row>
    <row r="12" spans="1:12" ht="25.5" customHeight="1" thickTop="1" thickBot="1" x14ac:dyDescent="0.3">
      <c r="A12" s="261" t="s">
        <v>27</v>
      </c>
      <c r="B12" s="262"/>
      <c r="C12" s="262"/>
      <c r="D12" s="262"/>
      <c r="E12" s="262"/>
      <c r="F12" s="263"/>
    </row>
    <row r="13" spans="1:12" ht="25.5" customHeight="1" thickTop="1" thickBot="1" x14ac:dyDescent="0.3">
      <c r="A13" s="264" t="s">
        <v>28</v>
      </c>
      <c r="B13" s="265"/>
      <c r="C13" s="265"/>
      <c r="D13" s="265"/>
      <c r="E13" s="265"/>
      <c r="F13" s="266"/>
    </row>
    <row r="14" spans="1:12" ht="23.25" customHeight="1" thickTop="1" x14ac:dyDescent="0.25">
      <c r="A14" s="261" t="s">
        <v>29</v>
      </c>
      <c r="B14" s="262"/>
      <c r="C14" s="262"/>
      <c r="D14" s="262"/>
      <c r="E14" s="262"/>
      <c r="F14" s="263"/>
    </row>
    <row r="15" spans="1:12" x14ac:dyDescent="0.25">
      <c r="A15" s="255" t="s">
        <v>30</v>
      </c>
      <c r="B15" s="256"/>
      <c r="C15" s="256"/>
      <c r="D15" s="256"/>
      <c r="E15" s="256"/>
      <c r="F15" s="257"/>
    </row>
    <row r="16" spans="1:12" x14ac:dyDescent="0.25">
      <c r="A16" s="255"/>
      <c r="B16" s="256"/>
      <c r="C16" s="256"/>
      <c r="D16" s="256"/>
      <c r="E16" s="256"/>
      <c r="F16" s="257"/>
    </row>
    <row r="17" spans="1:13" x14ac:dyDescent="0.25">
      <c r="A17" s="255"/>
      <c r="B17" s="256"/>
      <c r="C17" s="256"/>
      <c r="D17" s="256"/>
      <c r="E17" s="256"/>
      <c r="F17" s="257"/>
    </row>
    <row r="18" spans="1:13" x14ac:dyDescent="0.25">
      <c r="A18" s="255"/>
      <c r="B18" s="256"/>
      <c r="C18" s="256"/>
      <c r="D18" s="256"/>
      <c r="E18" s="256"/>
      <c r="F18" s="257"/>
    </row>
    <row r="19" spans="1:13" ht="37.5" customHeight="1" x14ac:dyDescent="0.25">
      <c r="A19" s="255"/>
      <c r="B19" s="256"/>
      <c r="C19" s="256"/>
      <c r="D19" s="256"/>
      <c r="E19" s="256"/>
      <c r="F19" s="257"/>
    </row>
    <row r="20" spans="1:13" ht="65.25" customHeight="1" thickBot="1" x14ac:dyDescent="0.35">
      <c r="A20" s="258"/>
      <c r="B20" s="259"/>
      <c r="C20" s="259"/>
      <c r="D20" s="259"/>
      <c r="E20" s="259"/>
      <c r="F20" s="260"/>
      <c r="H20"/>
      <c r="I20"/>
      <c r="J20"/>
      <c r="K20"/>
      <c r="L20"/>
      <c r="M20"/>
    </row>
    <row r="21" spans="1:13" ht="25.5" customHeight="1" thickTop="1" x14ac:dyDescent="0.3">
      <c r="A21" s="261" t="s">
        <v>31</v>
      </c>
      <c r="B21" s="262"/>
      <c r="C21" s="262"/>
      <c r="D21" s="262"/>
      <c r="E21" s="262"/>
      <c r="F21" s="263"/>
      <c r="H21"/>
      <c r="I21"/>
      <c r="J21"/>
      <c r="K21"/>
      <c r="L21"/>
      <c r="M21"/>
    </row>
    <row r="22" spans="1:13" x14ac:dyDescent="0.25">
      <c r="A22" s="255" t="s">
        <v>32</v>
      </c>
      <c r="B22" s="256"/>
      <c r="C22" s="256"/>
      <c r="D22" s="256"/>
      <c r="E22" s="256"/>
      <c r="F22" s="257"/>
    </row>
    <row r="23" spans="1:13" ht="57.75" customHeight="1" thickBot="1" x14ac:dyDescent="0.3">
      <c r="A23" s="258"/>
      <c r="B23" s="259"/>
      <c r="C23" s="259"/>
      <c r="D23" s="259"/>
      <c r="E23" s="259"/>
      <c r="F23" s="260"/>
    </row>
    <row r="24" spans="1:13" ht="27.75" customHeight="1" thickTop="1" x14ac:dyDescent="0.25">
      <c r="A24" s="261" t="s">
        <v>33</v>
      </c>
      <c r="B24" s="262"/>
      <c r="C24" s="262"/>
      <c r="D24" s="262"/>
      <c r="E24" s="262"/>
      <c r="F24" s="263"/>
    </row>
    <row r="25" spans="1:13" x14ac:dyDescent="0.25">
      <c r="A25" s="255" t="s">
        <v>34</v>
      </c>
      <c r="B25" s="256"/>
      <c r="C25" s="256"/>
      <c r="D25" s="256"/>
      <c r="E25" s="256"/>
      <c r="F25" s="257"/>
    </row>
    <row r="26" spans="1:13" x14ac:dyDescent="0.25">
      <c r="A26" s="255"/>
      <c r="B26" s="256"/>
      <c r="C26" s="256"/>
      <c r="D26" s="256"/>
      <c r="E26" s="256"/>
      <c r="F26" s="257"/>
    </row>
    <row r="27" spans="1:13" x14ac:dyDescent="0.25">
      <c r="A27" s="255"/>
      <c r="B27" s="256"/>
      <c r="C27" s="256"/>
      <c r="D27" s="256"/>
      <c r="E27" s="256"/>
      <c r="F27" s="257"/>
    </row>
    <row r="28" spans="1:13" ht="47.25" customHeight="1" thickBot="1" x14ac:dyDescent="0.3">
      <c r="A28" s="258"/>
      <c r="B28" s="259"/>
      <c r="C28" s="259"/>
      <c r="D28" s="259"/>
      <c r="E28" s="259"/>
      <c r="F28" s="260"/>
    </row>
    <row r="29" spans="1:13" ht="20.25" customHeight="1" thickTop="1" x14ac:dyDescent="0.25">
      <c r="A29" s="261" t="s">
        <v>35</v>
      </c>
      <c r="B29" s="262"/>
      <c r="C29" s="262"/>
      <c r="D29" s="262"/>
      <c r="E29" s="262"/>
      <c r="F29" s="263"/>
    </row>
    <row r="30" spans="1:13" ht="59.25" customHeight="1" thickBot="1" x14ac:dyDescent="0.3">
      <c r="A30" s="258" t="s">
        <v>36</v>
      </c>
      <c r="B30" s="259"/>
      <c r="C30" s="259"/>
      <c r="D30" s="259"/>
      <c r="E30" s="259"/>
      <c r="F30" s="260"/>
    </row>
    <row r="31" spans="1:13" ht="21.75" customHeight="1" thickTop="1" x14ac:dyDescent="0.25">
      <c r="A31" s="261" t="s">
        <v>37</v>
      </c>
      <c r="B31" s="262"/>
      <c r="C31" s="262"/>
      <c r="D31" s="262"/>
      <c r="E31" s="262"/>
      <c r="F31" s="263"/>
    </row>
    <row r="32" spans="1:13" x14ac:dyDescent="0.25">
      <c r="A32" s="255" t="s">
        <v>38</v>
      </c>
      <c r="B32" s="256"/>
      <c r="C32" s="256"/>
      <c r="D32" s="256"/>
      <c r="E32" s="256"/>
      <c r="F32" s="257"/>
    </row>
    <row r="33" spans="1:10" ht="22.5" customHeight="1" thickBot="1" x14ac:dyDescent="0.3">
      <c r="A33" s="258"/>
      <c r="B33" s="259"/>
      <c r="C33" s="259"/>
      <c r="D33" s="259"/>
      <c r="E33" s="259"/>
      <c r="F33" s="260"/>
    </row>
    <row r="34" spans="1:10" ht="16.5" customHeight="1" thickTop="1" x14ac:dyDescent="0.25">
      <c r="A34" s="261" t="s">
        <v>39</v>
      </c>
      <c r="B34" s="262"/>
      <c r="C34" s="262"/>
      <c r="D34" s="262"/>
      <c r="E34" s="262"/>
      <c r="F34" s="263"/>
    </row>
    <row r="35" spans="1:10" x14ac:dyDescent="0.25">
      <c r="A35" s="255" t="s">
        <v>40</v>
      </c>
      <c r="B35" s="256"/>
      <c r="C35" s="256"/>
      <c r="D35" s="256"/>
      <c r="E35" s="256"/>
      <c r="F35" s="257"/>
    </row>
    <row r="36" spans="1:10" ht="26.25" customHeight="1" thickBot="1" x14ac:dyDescent="0.3">
      <c r="A36" s="258"/>
      <c r="B36" s="259"/>
      <c r="C36" s="259"/>
      <c r="D36" s="259"/>
      <c r="E36" s="259"/>
      <c r="F36" s="260"/>
    </row>
    <row r="37" spans="1:10" ht="13.8" thickTop="1" x14ac:dyDescent="0.25">
      <c r="A37" s="5"/>
      <c r="B37" s="5"/>
      <c r="C37" s="5"/>
      <c r="D37" s="5"/>
      <c r="E37" s="5"/>
      <c r="F37" s="5"/>
    </row>
    <row r="38" spans="1:10" ht="13.8" thickBot="1" x14ac:dyDescent="0.3"/>
    <row r="39" spans="1:10" ht="15.6" x14ac:dyDescent="0.3">
      <c r="A39" s="252" t="s">
        <v>41</v>
      </c>
      <c r="B39" s="253"/>
      <c r="C39" s="253"/>
      <c r="D39" s="253"/>
      <c r="E39" s="254"/>
      <c r="F39" s="58"/>
      <c r="G39" s="58"/>
      <c r="H39" s="58"/>
      <c r="I39" s="58"/>
      <c r="J39" s="58"/>
    </row>
    <row r="40" spans="1:10" ht="14.1" customHeight="1" x14ac:dyDescent="0.3">
      <c r="A40" s="59"/>
      <c r="B40" s="237" t="s">
        <v>42</v>
      </c>
      <c r="C40" s="237"/>
      <c r="D40" s="237"/>
      <c r="E40" s="238"/>
      <c r="F40" s="60"/>
      <c r="G40" s="60"/>
      <c r="H40" s="60"/>
      <c r="I40" s="60"/>
      <c r="J40" s="60"/>
    </row>
    <row r="41" spans="1:10" ht="14.1" customHeight="1" x14ac:dyDescent="0.3">
      <c r="A41" s="62"/>
      <c r="B41" s="237" t="s">
        <v>43</v>
      </c>
      <c r="C41" s="237"/>
      <c r="D41" s="237"/>
      <c r="E41" s="238"/>
      <c r="F41" s="60"/>
      <c r="G41" s="60"/>
      <c r="H41" s="60"/>
      <c r="I41" s="60"/>
      <c r="J41" s="60"/>
    </row>
    <row r="42" spans="1:10" ht="28.2" customHeight="1" x14ac:dyDescent="0.3">
      <c r="A42" s="63"/>
      <c r="B42" s="237" t="s">
        <v>44</v>
      </c>
      <c r="C42" s="237"/>
      <c r="D42" s="237"/>
      <c r="E42" s="238"/>
      <c r="F42" s="60"/>
      <c r="G42" s="60"/>
      <c r="H42" s="60"/>
      <c r="I42" s="60"/>
      <c r="J42" s="60"/>
    </row>
    <row r="43" spans="1:10" customFormat="1" ht="28.2" customHeight="1" x14ac:dyDescent="0.3">
      <c r="A43" s="61"/>
      <c r="B43" s="237" t="s">
        <v>45</v>
      </c>
      <c r="C43" s="237"/>
      <c r="D43" s="237"/>
      <c r="E43" s="238"/>
      <c r="F43" s="60"/>
      <c r="G43" s="60"/>
      <c r="H43" s="60"/>
      <c r="I43" s="60"/>
      <c r="J43" s="60"/>
    </row>
    <row r="44" spans="1:10" customFormat="1" ht="28.2" customHeight="1" thickBot="1" x14ac:dyDescent="0.35">
      <c r="A44" s="64"/>
      <c r="B44" s="239" t="s">
        <v>46</v>
      </c>
      <c r="C44" s="239"/>
      <c r="D44" s="239"/>
      <c r="E44" s="240"/>
      <c r="F44" s="60"/>
      <c r="G44" s="60"/>
      <c r="H44" s="60"/>
      <c r="I44" s="60"/>
      <c r="J44" s="60"/>
    </row>
    <row r="45" spans="1:10" customFormat="1" ht="14.4" x14ac:dyDescent="0.3"/>
    <row r="46" spans="1:10" customFormat="1" ht="14.4" x14ac:dyDescent="0.3"/>
    <row r="47" spans="1:10" customFormat="1" ht="14.4" x14ac:dyDescent="0.3"/>
    <row r="48" spans="1:10" customFormat="1" ht="14.4" x14ac:dyDescent="0.3"/>
    <row r="49" customFormat="1" ht="14.4" x14ac:dyDescent="0.3"/>
    <row r="50" customFormat="1" ht="14.4" x14ac:dyDescent="0.3"/>
    <row r="51" customFormat="1" ht="14.4" x14ac:dyDescent="0.3"/>
    <row r="52" customFormat="1" ht="14.4" x14ac:dyDescent="0.3"/>
    <row r="53" customFormat="1" ht="14.4" x14ac:dyDescent="0.3"/>
    <row r="54" customFormat="1" ht="14.4" x14ac:dyDescent="0.3"/>
    <row r="55" customFormat="1" ht="14.4" x14ac:dyDescent="0.3"/>
    <row r="56" customFormat="1" ht="14.4" x14ac:dyDescent="0.3"/>
    <row r="57" customFormat="1" ht="14.4" x14ac:dyDescent="0.3"/>
    <row r="58" customFormat="1" ht="14.4" x14ac:dyDescent="0.3"/>
    <row r="59" customFormat="1" ht="14.4" x14ac:dyDescent="0.3"/>
    <row r="60" customFormat="1" ht="14.4" x14ac:dyDescent="0.3"/>
    <row r="61" customFormat="1" ht="14.4" x14ac:dyDescent="0.3"/>
    <row r="62" customFormat="1" ht="14.4" x14ac:dyDescent="0.3"/>
    <row r="63" customFormat="1" ht="14.4" x14ac:dyDescent="0.3"/>
    <row r="64" customFormat="1" ht="14.4" x14ac:dyDescent="0.3"/>
    <row r="65" spans="3:4" x14ac:dyDescent="0.25">
      <c r="C65" s="15"/>
      <c r="D65" s="15"/>
    </row>
    <row r="66" spans="3:4" x14ac:dyDescent="0.25">
      <c r="C66" s="16"/>
      <c r="D66" s="16"/>
    </row>
  </sheetData>
  <sheetProtection algorithmName="SHA-512" hashValue="nIbigg6eYSWuLLebH7O8Uszzkpia2hprep9B2QlfTociROAO/hAkv64VcO+UgYMef7qwBV2h1yMZRbzeT/9r2A==" saltValue="2yUOFX8IzvYkdfudZXf8zA==" spinCount="100000" sheet="1" objects="1" scenarios="1"/>
  <mergeCells count="26">
    <mergeCell ref="A31:F31"/>
    <mergeCell ref="A32:F33"/>
    <mergeCell ref="A34:F34"/>
    <mergeCell ref="A12:F12"/>
    <mergeCell ref="A13:F13"/>
    <mergeCell ref="A22:F23"/>
    <mergeCell ref="A24:F24"/>
    <mergeCell ref="A25:F28"/>
    <mergeCell ref="A29:F29"/>
    <mergeCell ref="A30:F30"/>
    <mergeCell ref="B43:E43"/>
    <mergeCell ref="B44:E44"/>
    <mergeCell ref="H2:L2"/>
    <mergeCell ref="A2:F2"/>
    <mergeCell ref="A3:F3"/>
    <mergeCell ref="A4:F4"/>
    <mergeCell ref="A5:F5"/>
    <mergeCell ref="A39:E39"/>
    <mergeCell ref="B40:E40"/>
    <mergeCell ref="B41:E41"/>
    <mergeCell ref="B42:E42"/>
    <mergeCell ref="A6:F11"/>
    <mergeCell ref="A35:F36"/>
    <mergeCell ref="A14:F14"/>
    <mergeCell ref="A15:F20"/>
    <mergeCell ref="A21:F2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842F5-84CC-42F8-8A67-66200FBCD843}">
  <sheetPr codeName="Sheet3">
    <tabColor theme="8"/>
  </sheetPr>
  <dimension ref="B14:S14"/>
  <sheetViews>
    <sheetView workbookViewId="0">
      <selection activeCell="L36" sqref="L36"/>
    </sheetView>
  </sheetViews>
  <sheetFormatPr defaultRowHeight="14.4" x14ac:dyDescent="0.3"/>
  <sheetData>
    <row r="14" spans="2:19" ht="28.8" x14ac:dyDescent="0.55000000000000004">
      <c r="B14" s="24" t="s">
        <v>47</v>
      </c>
      <c r="C14" s="25"/>
      <c r="D14" s="25"/>
      <c r="E14" s="25"/>
      <c r="F14" s="25"/>
      <c r="G14" s="25"/>
      <c r="H14" s="25"/>
      <c r="I14" s="25"/>
      <c r="J14" s="25"/>
      <c r="K14" s="25"/>
      <c r="L14" s="25"/>
      <c r="M14" s="25"/>
      <c r="N14" s="25"/>
      <c r="O14" s="25"/>
      <c r="P14" s="25"/>
      <c r="Q14" s="25"/>
      <c r="R14" s="25"/>
      <c r="S14" s="25"/>
    </row>
  </sheetData>
  <sheetProtection algorithmName="SHA-512" hashValue="+Ay1l8fXt8tvK2akiT4H39RIDlpuYKaBKkZyE92YdqP0SO9ZYF8v5KUI8TJIUjlti/zBHd8n32TdkGDYZuOjNQ==" saltValue="m0+BOwnEugvXTtNEj8L+p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F5A902-1FFC-4590-B9B4-6D81D4507709}">
  <sheetPr codeName="Sheet4">
    <tabColor theme="8"/>
  </sheetPr>
  <dimension ref="A1:I39"/>
  <sheetViews>
    <sheetView zoomScale="90" zoomScaleNormal="90" workbookViewId="0">
      <selection activeCell="D3" sqref="D3"/>
    </sheetView>
  </sheetViews>
  <sheetFormatPr defaultRowHeight="14.4" x14ac:dyDescent="0.3"/>
  <cols>
    <col min="1" max="1" width="47" customWidth="1"/>
    <col min="2" max="2" width="62.33203125" customWidth="1"/>
    <col min="3" max="3" width="37" customWidth="1"/>
    <col min="4" max="4" width="36.33203125" customWidth="1"/>
    <col min="5" max="5" width="59.6640625" customWidth="1"/>
    <col min="8" max="8" width="46.6640625" customWidth="1"/>
    <col min="9" max="9" width="26" customWidth="1"/>
  </cols>
  <sheetData>
    <row r="1" spans="1:9" ht="15" thickBot="1" x14ac:dyDescent="0.35"/>
    <row r="2" spans="1:9" ht="24.6" thickTop="1" thickBot="1" x14ac:dyDescent="0.5">
      <c r="A2" s="114" t="s">
        <v>48</v>
      </c>
      <c r="B2" s="115"/>
    </row>
    <row r="3" spans="1:9" ht="25.5" customHeight="1" thickTop="1" thickBot="1" x14ac:dyDescent="0.35">
      <c r="A3" s="267" t="s">
        <v>49</v>
      </c>
      <c r="B3" s="267"/>
    </row>
    <row r="4" spans="1:9" ht="34.5" customHeight="1" thickTop="1" x14ac:dyDescent="0.3">
      <c r="A4" s="268" t="s">
        <v>50</v>
      </c>
      <c r="B4" s="269"/>
    </row>
    <row r="5" spans="1:9" ht="34.5" customHeight="1" x14ac:dyDescent="0.3">
      <c r="A5" s="116" t="s">
        <v>51</v>
      </c>
      <c r="B5" s="117" t="str">
        <f>+'Public Disclosure Data'!$B$12</f>
        <v>Needs Data</v>
      </c>
      <c r="H5" s="118"/>
      <c r="I5" s="118"/>
    </row>
    <row r="6" spans="1:9" ht="45.75" customHeight="1" thickBot="1" x14ac:dyDescent="0.35">
      <c r="A6" s="270" t="s">
        <v>52</v>
      </c>
      <c r="B6" s="271"/>
      <c r="H6" s="118"/>
      <c r="I6" s="118"/>
    </row>
    <row r="7" spans="1:9" ht="34.5" customHeight="1" thickTop="1" thickBot="1" x14ac:dyDescent="0.35">
      <c r="H7" s="118"/>
      <c r="I7" s="118"/>
    </row>
    <row r="8" spans="1:9" ht="15.6" thickTop="1" thickBot="1" x14ac:dyDescent="0.35">
      <c r="A8" s="119" t="s">
        <v>53</v>
      </c>
      <c r="B8" s="31" t="s">
        <v>54</v>
      </c>
    </row>
    <row r="9" spans="1:9" ht="15" thickTop="1" x14ac:dyDescent="0.3"/>
    <row r="10" spans="1:9" ht="15" thickBot="1" x14ac:dyDescent="0.35"/>
    <row r="11" spans="1:9" ht="15" thickTop="1" x14ac:dyDescent="0.3">
      <c r="A11" s="272" t="s">
        <v>55</v>
      </c>
      <c r="B11" s="32" t="s">
        <v>56</v>
      </c>
      <c r="D11" s="272" t="s">
        <v>57</v>
      </c>
      <c r="E11" s="32" t="s">
        <v>58</v>
      </c>
    </row>
    <row r="12" spans="1:9" x14ac:dyDescent="0.3">
      <c r="A12" s="273"/>
      <c r="B12" s="33" t="s">
        <v>56</v>
      </c>
      <c r="D12" s="273"/>
      <c r="E12" s="33" t="s">
        <v>58</v>
      </c>
    </row>
    <row r="13" spans="1:9" x14ac:dyDescent="0.3">
      <c r="A13" s="273"/>
      <c r="B13" s="33" t="s">
        <v>56</v>
      </c>
      <c r="D13" s="273"/>
      <c r="E13" s="33" t="s">
        <v>58</v>
      </c>
    </row>
    <row r="14" spans="1:9" x14ac:dyDescent="0.3">
      <c r="A14" s="273"/>
      <c r="B14" s="33" t="s">
        <v>56</v>
      </c>
      <c r="D14" s="273"/>
      <c r="E14" s="33" t="s">
        <v>58</v>
      </c>
    </row>
    <row r="15" spans="1:9" x14ac:dyDescent="0.3">
      <c r="A15" s="273"/>
      <c r="B15" s="33" t="s">
        <v>56</v>
      </c>
      <c r="D15" s="273"/>
      <c r="E15" s="33" t="s">
        <v>58</v>
      </c>
    </row>
    <row r="16" spans="1:9" x14ac:dyDescent="0.3">
      <c r="A16" s="273"/>
      <c r="B16" s="33" t="s">
        <v>56</v>
      </c>
      <c r="D16" s="273"/>
      <c r="E16" s="33" t="s">
        <v>58</v>
      </c>
    </row>
    <row r="17" spans="1:5" x14ac:dyDescent="0.3">
      <c r="A17" s="273"/>
      <c r="B17" s="33" t="s">
        <v>56</v>
      </c>
      <c r="D17" s="273"/>
      <c r="E17" s="33" t="s">
        <v>58</v>
      </c>
    </row>
    <row r="18" spans="1:5" x14ac:dyDescent="0.3">
      <c r="A18" s="273"/>
      <c r="B18" s="33" t="s">
        <v>56</v>
      </c>
      <c r="D18" s="273"/>
      <c r="E18" s="33" t="s">
        <v>58</v>
      </c>
    </row>
    <row r="19" spans="1:5" x14ac:dyDescent="0.3">
      <c r="A19" s="273"/>
      <c r="B19" s="33" t="s">
        <v>56</v>
      </c>
      <c r="D19" s="273"/>
      <c r="E19" s="33" t="s">
        <v>58</v>
      </c>
    </row>
    <row r="20" spans="1:5" x14ac:dyDescent="0.3">
      <c r="A20" s="273"/>
      <c r="B20" s="33" t="s">
        <v>56</v>
      </c>
      <c r="D20" s="273"/>
      <c r="E20" s="33" t="s">
        <v>58</v>
      </c>
    </row>
    <row r="21" spans="1:5" x14ac:dyDescent="0.3">
      <c r="A21" s="273"/>
      <c r="B21" s="33" t="s">
        <v>56</v>
      </c>
      <c r="D21" s="273"/>
      <c r="E21" s="33" t="s">
        <v>58</v>
      </c>
    </row>
    <row r="22" spans="1:5" x14ac:dyDescent="0.3">
      <c r="A22" s="273"/>
      <c r="B22" s="33" t="s">
        <v>56</v>
      </c>
      <c r="D22" s="273"/>
      <c r="E22" s="33" t="s">
        <v>58</v>
      </c>
    </row>
    <row r="23" spans="1:5" x14ac:dyDescent="0.3">
      <c r="A23" s="273"/>
      <c r="B23" s="33" t="s">
        <v>56</v>
      </c>
      <c r="D23" s="273"/>
      <c r="E23" s="33" t="s">
        <v>58</v>
      </c>
    </row>
    <row r="24" spans="1:5" x14ac:dyDescent="0.3">
      <c r="A24" s="273"/>
      <c r="B24" s="33" t="s">
        <v>56</v>
      </c>
      <c r="D24" s="273"/>
      <c r="E24" s="33" t="s">
        <v>58</v>
      </c>
    </row>
    <row r="25" spans="1:5" x14ac:dyDescent="0.3">
      <c r="A25" s="273"/>
      <c r="B25" s="33" t="s">
        <v>56</v>
      </c>
      <c r="D25" s="273"/>
      <c r="E25" s="33" t="s">
        <v>58</v>
      </c>
    </row>
    <row r="26" spans="1:5" x14ac:dyDescent="0.3">
      <c r="A26" s="273"/>
      <c r="B26" s="33" t="s">
        <v>56</v>
      </c>
      <c r="D26" s="273"/>
      <c r="E26" s="33" t="s">
        <v>58</v>
      </c>
    </row>
    <row r="27" spans="1:5" x14ac:dyDescent="0.3">
      <c r="A27" s="273"/>
      <c r="B27" s="33" t="s">
        <v>56</v>
      </c>
      <c r="D27" s="273"/>
      <c r="E27" s="33" t="s">
        <v>58</v>
      </c>
    </row>
    <row r="28" spans="1:5" x14ac:dyDescent="0.3">
      <c r="A28" s="273"/>
      <c r="B28" s="33" t="s">
        <v>56</v>
      </c>
      <c r="D28" s="273"/>
      <c r="E28" s="33" t="s">
        <v>58</v>
      </c>
    </row>
    <row r="29" spans="1:5" x14ac:dyDescent="0.3">
      <c r="A29" s="273"/>
      <c r="B29" s="33" t="s">
        <v>56</v>
      </c>
      <c r="D29" s="273"/>
      <c r="E29" s="33" t="s">
        <v>58</v>
      </c>
    </row>
    <row r="30" spans="1:5" x14ac:dyDescent="0.3">
      <c r="A30" s="273"/>
      <c r="B30" s="33" t="s">
        <v>56</v>
      </c>
      <c r="D30" s="273"/>
      <c r="E30" s="33" t="s">
        <v>58</v>
      </c>
    </row>
    <row r="31" spans="1:5" x14ac:dyDescent="0.3">
      <c r="A31" s="273"/>
      <c r="B31" s="33" t="s">
        <v>56</v>
      </c>
      <c r="D31" s="273"/>
      <c r="E31" s="33" t="s">
        <v>58</v>
      </c>
    </row>
    <row r="32" spans="1:5" x14ac:dyDescent="0.3">
      <c r="A32" s="273"/>
      <c r="B32" s="33" t="s">
        <v>56</v>
      </c>
      <c r="D32" s="273"/>
      <c r="E32" s="33" t="s">
        <v>58</v>
      </c>
    </row>
    <row r="33" spans="1:5" x14ac:dyDescent="0.3">
      <c r="A33" s="273"/>
      <c r="B33" s="33" t="s">
        <v>56</v>
      </c>
      <c r="D33" s="273"/>
      <c r="E33" s="33" t="s">
        <v>58</v>
      </c>
    </row>
    <row r="34" spans="1:5" x14ac:dyDescent="0.3">
      <c r="A34" s="273"/>
      <c r="B34" s="33" t="s">
        <v>56</v>
      </c>
      <c r="D34" s="273"/>
      <c r="E34" s="33" t="s">
        <v>58</v>
      </c>
    </row>
    <row r="35" spans="1:5" x14ac:dyDescent="0.3">
      <c r="A35" s="273"/>
      <c r="B35" s="33" t="s">
        <v>56</v>
      </c>
      <c r="D35" s="273"/>
      <c r="E35" s="33" t="s">
        <v>58</v>
      </c>
    </row>
    <row r="36" spans="1:5" ht="15" thickBot="1" x14ac:dyDescent="0.35">
      <c r="A36" s="274"/>
      <c r="B36" s="34" t="s">
        <v>56</v>
      </c>
      <c r="D36" s="274"/>
      <c r="E36" s="34" t="s">
        <v>58</v>
      </c>
    </row>
    <row r="37" spans="1:5" ht="15" thickTop="1" x14ac:dyDescent="0.3"/>
    <row r="39" spans="1:5" ht="19.5" customHeight="1" x14ac:dyDescent="0.3"/>
  </sheetData>
  <sheetProtection algorithmName="SHA-512" hashValue="0T5tDUa0zdOFCIt1XhuwBoAcewW4+ZXxPmr191x0Fv+tGZMCl1oCSD5ColapUUObWvAvtQGAf1OLL02/q5yWQQ==" saltValue="BqWkINvvUXhffZDKoZF+zw==" spinCount="100000" sheet="1" objects="1" scenarios="1" formatColumns="0" formatRows="0"/>
  <mergeCells count="5">
    <mergeCell ref="A3:B3"/>
    <mergeCell ref="A4:B4"/>
    <mergeCell ref="A6:B6"/>
    <mergeCell ref="A11:A36"/>
    <mergeCell ref="D11:D36"/>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EC3F29-94A7-4E48-8D23-1ADA018E3E00}">
  <sheetPr codeName="Sheet5">
    <tabColor theme="8"/>
  </sheetPr>
  <dimension ref="A1:AK65"/>
  <sheetViews>
    <sheetView zoomScale="80" zoomScaleNormal="80" workbookViewId="0">
      <pane xSplit="1" ySplit="5" topLeftCell="B6" activePane="bottomRight" state="frozen"/>
      <selection pane="topRight" activeCell="B1" sqref="B1"/>
      <selection pane="bottomLeft" activeCell="A6" sqref="A6"/>
      <selection pane="bottomRight" activeCell="AB54" sqref="AB54:AC54"/>
    </sheetView>
  </sheetViews>
  <sheetFormatPr defaultColWidth="8.6640625" defaultRowHeight="13.2" x14ac:dyDescent="0.25"/>
  <cols>
    <col min="1" max="1" width="48.33203125" style="1" customWidth="1"/>
    <col min="2" max="2" width="22.6640625" style="2" bestFit="1" customWidth="1"/>
    <col min="3" max="10" width="22.6640625" style="2" customWidth="1"/>
    <col min="11" max="27" width="22.6640625" style="2" hidden="1" customWidth="1"/>
    <col min="28" max="28" width="44.5546875" style="2" customWidth="1"/>
    <col min="29" max="29" width="106.33203125" style="1" customWidth="1"/>
    <col min="30" max="32" width="8.6640625" style="2"/>
    <col min="33" max="33" width="44.6640625" style="2" customWidth="1"/>
    <col min="34" max="36" width="8.6640625" style="2"/>
    <col min="37" max="37" width="13" style="2" customWidth="1"/>
    <col min="38" max="16384" width="8.6640625" style="2"/>
  </cols>
  <sheetData>
    <row r="1" spans="1:33" ht="105" customHeight="1" thickTop="1" thickBot="1" x14ac:dyDescent="0.3">
      <c r="A1" s="120" t="str">
        <f>+IF('Company Information'!$B$8&lt;&gt;"","Company:  "&amp;'Company Information'!$B$8, "Company: "&amp;"No Entry")</f>
        <v>Company:  Gas Processing Example Company</v>
      </c>
      <c r="B1" s="299" t="s">
        <v>59</v>
      </c>
      <c r="C1" s="300"/>
      <c r="D1" s="300"/>
      <c r="E1" s="301"/>
      <c r="F1" s="121"/>
      <c r="G1" s="121"/>
      <c r="H1" s="122"/>
      <c r="I1" s="122"/>
      <c r="J1" s="123"/>
      <c r="K1" s="124"/>
      <c r="L1" s="124"/>
      <c r="M1" s="124"/>
      <c r="N1" s="124"/>
      <c r="O1" s="124"/>
      <c r="P1" s="124"/>
      <c r="Q1" s="124"/>
      <c r="R1" s="124"/>
      <c r="S1" s="124"/>
      <c r="T1" s="124"/>
      <c r="U1" s="124"/>
      <c r="V1" s="124"/>
      <c r="W1" s="124"/>
      <c r="X1" s="124"/>
      <c r="Y1" s="124"/>
      <c r="Z1" s="124"/>
      <c r="AA1" s="124"/>
      <c r="AB1" s="125" t="s">
        <v>60</v>
      </c>
      <c r="AC1" s="126"/>
    </row>
    <row r="2" spans="1:33" ht="22.2" customHeight="1" thickTop="1" x14ac:dyDescent="0.25">
      <c r="A2" s="321" t="s">
        <v>61</v>
      </c>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127"/>
      <c r="AC2" s="128"/>
    </row>
    <row r="3" spans="1:33" s="133" customFormat="1" ht="18" thickBot="1" x14ac:dyDescent="0.35">
      <c r="A3" s="129" t="s">
        <v>62</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1"/>
      <c r="AC3" s="132"/>
    </row>
    <row r="4" spans="1:33" s="3" customFormat="1" ht="53.4" thickTop="1" x14ac:dyDescent="0.25">
      <c r="A4" s="134" t="s">
        <v>63</v>
      </c>
      <c r="B4" s="323" t="s">
        <v>64</v>
      </c>
      <c r="C4" s="324"/>
      <c r="D4" s="324"/>
      <c r="E4" s="324"/>
      <c r="F4" s="324"/>
      <c r="G4" s="324"/>
      <c r="H4" s="324"/>
      <c r="I4" s="324"/>
      <c r="J4" s="324"/>
      <c r="K4" s="324"/>
      <c r="L4" s="324"/>
      <c r="M4" s="324"/>
      <c r="N4" s="324"/>
      <c r="O4" s="324"/>
      <c r="P4" s="324"/>
      <c r="Q4" s="324"/>
      <c r="R4" s="324"/>
      <c r="S4" s="324"/>
      <c r="T4" s="324"/>
      <c r="U4" s="324"/>
      <c r="V4" s="324"/>
      <c r="W4" s="324"/>
      <c r="X4" s="324"/>
      <c r="Y4" s="324"/>
      <c r="Z4" s="324"/>
      <c r="AA4" s="325"/>
      <c r="AB4" s="6" t="s">
        <v>65</v>
      </c>
      <c r="AC4" s="136" t="s">
        <v>66</v>
      </c>
      <c r="AG4" s="137" t="s">
        <v>67</v>
      </c>
    </row>
    <row r="5" spans="1:33" s="3" customFormat="1" x14ac:dyDescent="0.25">
      <c r="A5" s="134"/>
      <c r="B5" s="138" t="str">
        <f t="array" ref="B5:AA5">TRANSPOSE('Company Information'!B11:B36)</f>
        <v>"GHGRP Facility Name"</v>
      </c>
      <c r="C5" s="138" t="str">
        <v>"GHGRP Facility Name"</v>
      </c>
      <c r="D5" s="138" t="str">
        <v>"GHGRP Facility Name"</v>
      </c>
      <c r="E5" s="138" t="str">
        <v>"GHGRP Facility Name"</v>
      </c>
      <c r="F5" s="138" t="str">
        <v>"GHGRP Facility Name"</v>
      </c>
      <c r="G5" s="138" t="str">
        <v>"GHGRP Facility Name"</v>
      </c>
      <c r="H5" s="138" t="str">
        <v>"GHGRP Facility Name"</v>
      </c>
      <c r="I5" s="138" t="str">
        <v>"GHGRP Facility Name"</v>
      </c>
      <c r="J5" s="138" t="str">
        <v>"GHGRP Facility Name"</v>
      </c>
      <c r="K5" s="138" t="str">
        <v>"GHGRP Facility Name"</v>
      </c>
      <c r="L5" s="138" t="str">
        <v>"GHGRP Facility Name"</v>
      </c>
      <c r="M5" s="138" t="str">
        <v>"GHGRP Facility Name"</v>
      </c>
      <c r="N5" s="138" t="str">
        <v>"GHGRP Facility Name"</v>
      </c>
      <c r="O5" s="138" t="str">
        <v>"GHGRP Facility Name"</v>
      </c>
      <c r="P5" s="138" t="str">
        <v>"GHGRP Facility Name"</v>
      </c>
      <c r="Q5" s="138" t="str">
        <v>"GHGRP Facility Name"</v>
      </c>
      <c r="R5" s="138" t="str">
        <v>"GHGRP Facility Name"</v>
      </c>
      <c r="S5" s="138" t="str">
        <v>"GHGRP Facility Name"</v>
      </c>
      <c r="T5" s="138" t="str">
        <v>"GHGRP Facility Name"</v>
      </c>
      <c r="U5" s="138" t="str">
        <v>"GHGRP Facility Name"</v>
      </c>
      <c r="V5" s="138" t="str">
        <v>"GHGRP Facility Name"</v>
      </c>
      <c r="W5" s="138" t="str">
        <v>"GHGRP Facility Name"</v>
      </c>
      <c r="X5" s="138" t="str">
        <v>"GHGRP Facility Name"</v>
      </c>
      <c r="Y5" s="138" t="str">
        <v>"GHGRP Facility Name"</v>
      </c>
      <c r="Z5" s="138" t="str">
        <v>"GHGRP Facility Name"</v>
      </c>
      <c r="AA5" s="138" t="str">
        <v>"GHGRP Facility Name"</v>
      </c>
      <c r="AB5" s="6"/>
      <c r="AC5" s="136"/>
      <c r="AG5" s="139"/>
    </row>
    <row r="6" spans="1:33" s="3" customFormat="1" ht="26.4" x14ac:dyDescent="0.25">
      <c r="A6" s="140" t="s">
        <v>68</v>
      </c>
      <c r="B6" s="48"/>
      <c r="C6" s="48"/>
      <c r="D6" s="48"/>
      <c r="E6" s="48"/>
      <c r="F6" s="48"/>
      <c r="G6" s="48"/>
      <c r="H6" s="48"/>
      <c r="I6" s="48"/>
      <c r="J6" s="48"/>
      <c r="K6" s="48"/>
      <c r="L6" s="48"/>
      <c r="M6" s="48"/>
      <c r="N6" s="48"/>
      <c r="O6" s="48"/>
      <c r="P6" s="48"/>
      <c r="Q6" s="48"/>
      <c r="R6" s="48"/>
      <c r="S6" s="48"/>
      <c r="T6" s="48"/>
      <c r="U6" s="48"/>
      <c r="V6" s="48"/>
      <c r="W6" s="48"/>
      <c r="X6" s="48"/>
      <c r="Y6" s="48"/>
      <c r="Z6" s="48"/>
      <c r="AA6" s="48"/>
      <c r="AB6" s="141" t="s">
        <v>69</v>
      </c>
      <c r="AC6" s="142" t="s">
        <v>70</v>
      </c>
      <c r="AG6" s="139">
        <f>SUM(B6:AA6)</f>
        <v>0</v>
      </c>
    </row>
    <row r="7" spans="1:33" ht="14.4" x14ac:dyDescent="0.25">
      <c r="A7" s="143" t="s">
        <v>71</v>
      </c>
      <c r="B7" s="48"/>
      <c r="C7" s="48"/>
      <c r="D7" s="48"/>
      <c r="E7" s="48"/>
      <c r="F7" s="48"/>
      <c r="G7" s="48"/>
      <c r="H7" s="48"/>
      <c r="I7" s="48"/>
      <c r="J7" s="48"/>
      <c r="K7" s="48"/>
      <c r="L7" s="48"/>
      <c r="M7" s="48"/>
      <c r="N7" s="48"/>
      <c r="O7" s="48"/>
      <c r="P7" s="48"/>
      <c r="Q7" s="48"/>
      <c r="R7" s="48"/>
      <c r="S7" s="48"/>
      <c r="T7" s="48"/>
      <c r="U7" s="48"/>
      <c r="V7" s="48"/>
      <c r="W7" s="48"/>
      <c r="X7" s="48"/>
      <c r="Y7" s="48"/>
      <c r="Z7" s="48"/>
      <c r="AA7" s="48"/>
      <c r="AB7" s="141" t="s">
        <v>69</v>
      </c>
      <c r="AC7" s="142" t="s">
        <v>70</v>
      </c>
      <c r="AG7" s="139">
        <f>SUM(B7:AA7)</f>
        <v>0</v>
      </c>
    </row>
    <row r="8" spans="1:33" ht="14.4" x14ac:dyDescent="0.25">
      <c r="A8" s="143" t="s">
        <v>72</v>
      </c>
      <c r="B8" s="48"/>
      <c r="C8" s="48"/>
      <c r="D8" s="48"/>
      <c r="E8" s="48"/>
      <c r="F8" s="48"/>
      <c r="G8" s="48"/>
      <c r="H8" s="48"/>
      <c r="I8" s="48"/>
      <c r="J8" s="48"/>
      <c r="K8" s="48"/>
      <c r="L8" s="48"/>
      <c r="M8" s="48"/>
      <c r="N8" s="48"/>
      <c r="O8" s="48"/>
      <c r="P8" s="48"/>
      <c r="Q8" s="48"/>
      <c r="R8" s="48"/>
      <c r="S8" s="48"/>
      <c r="T8" s="48"/>
      <c r="U8" s="48"/>
      <c r="V8" s="48"/>
      <c r="W8" s="48"/>
      <c r="X8" s="48"/>
      <c r="Y8" s="48"/>
      <c r="Z8" s="48"/>
      <c r="AA8" s="48"/>
      <c r="AB8" s="141" t="s">
        <v>69</v>
      </c>
      <c r="AC8" s="142" t="s">
        <v>70</v>
      </c>
      <c r="AG8" s="139">
        <f t="shared" ref="AG8:AG19" si="0">SUM(B8:AA8)</f>
        <v>0</v>
      </c>
    </row>
    <row r="9" spans="1:33" ht="14.4" x14ac:dyDescent="0.25">
      <c r="A9" s="143" t="s">
        <v>73</v>
      </c>
      <c r="B9" s="48"/>
      <c r="C9" s="48"/>
      <c r="D9" s="48"/>
      <c r="E9" s="48"/>
      <c r="F9" s="48"/>
      <c r="G9" s="48"/>
      <c r="H9" s="48"/>
      <c r="I9" s="48"/>
      <c r="J9" s="48"/>
      <c r="K9" s="48"/>
      <c r="L9" s="48"/>
      <c r="M9" s="48"/>
      <c r="N9" s="48"/>
      <c r="O9" s="48"/>
      <c r="P9" s="48"/>
      <c r="Q9" s="48"/>
      <c r="R9" s="48"/>
      <c r="S9" s="48"/>
      <c r="T9" s="48"/>
      <c r="U9" s="48"/>
      <c r="V9" s="48"/>
      <c r="W9" s="48"/>
      <c r="X9" s="48"/>
      <c r="Y9" s="48"/>
      <c r="Z9" s="48"/>
      <c r="AA9" s="48"/>
      <c r="AB9" s="141" t="s">
        <v>69</v>
      </c>
      <c r="AC9" s="142" t="s">
        <v>70</v>
      </c>
      <c r="AG9" s="139">
        <f t="shared" si="0"/>
        <v>0</v>
      </c>
    </row>
    <row r="10" spans="1:33" ht="14.4" x14ac:dyDescent="0.25">
      <c r="A10" s="143" t="s">
        <v>74</v>
      </c>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141" t="s">
        <v>69</v>
      </c>
      <c r="AC10" s="142" t="s">
        <v>70</v>
      </c>
      <c r="AG10" s="139">
        <f t="shared" si="0"/>
        <v>0</v>
      </c>
    </row>
    <row r="11" spans="1:33" ht="14.4" x14ac:dyDescent="0.25">
      <c r="A11" s="140" t="s">
        <v>75</v>
      </c>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141" t="s">
        <v>69</v>
      </c>
      <c r="AC11" s="142" t="s">
        <v>70</v>
      </c>
      <c r="AG11" s="139">
        <f t="shared" si="0"/>
        <v>0</v>
      </c>
    </row>
    <row r="12" spans="1:33" ht="14.4" x14ac:dyDescent="0.25">
      <c r="A12" s="143" t="s">
        <v>76</v>
      </c>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141" t="s">
        <v>69</v>
      </c>
      <c r="AC12" s="142" t="s">
        <v>70</v>
      </c>
      <c r="AG12" s="139">
        <f t="shared" si="0"/>
        <v>0</v>
      </c>
    </row>
    <row r="13" spans="1:33" ht="14.4" x14ac:dyDescent="0.25">
      <c r="A13" s="143" t="s">
        <v>77</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141" t="s">
        <v>69</v>
      </c>
      <c r="AC13" s="142" t="s">
        <v>70</v>
      </c>
      <c r="AG13" s="139">
        <f t="shared" si="0"/>
        <v>0</v>
      </c>
    </row>
    <row r="14" spans="1:33" ht="14.4" x14ac:dyDescent="0.25">
      <c r="A14" s="143" t="s">
        <v>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141" t="s">
        <v>69</v>
      </c>
      <c r="AC14" s="142" t="s">
        <v>70</v>
      </c>
      <c r="AG14" s="139">
        <f t="shared" si="0"/>
        <v>0</v>
      </c>
    </row>
    <row r="15" spans="1:33" ht="14.4" x14ac:dyDescent="0.25">
      <c r="A15" s="143" t="s">
        <v>79</v>
      </c>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141" t="s">
        <v>69</v>
      </c>
      <c r="AC15" s="142" t="s">
        <v>70</v>
      </c>
      <c r="AG15" s="139">
        <f t="shared" si="0"/>
        <v>0</v>
      </c>
    </row>
    <row r="16" spans="1:33" ht="14.4" x14ac:dyDescent="0.25">
      <c r="A16" s="144" t="s">
        <v>80</v>
      </c>
      <c r="B16" s="49"/>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141" t="s">
        <v>69</v>
      </c>
      <c r="AC16" s="142" t="s">
        <v>70</v>
      </c>
      <c r="AG16" s="139">
        <f t="shared" si="0"/>
        <v>0</v>
      </c>
    </row>
    <row r="17" spans="1:33" ht="14.4" x14ac:dyDescent="0.25">
      <c r="A17" s="144" t="s">
        <v>81</v>
      </c>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141" t="s">
        <v>69</v>
      </c>
      <c r="AC17" s="142" t="s">
        <v>70</v>
      </c>
      <c r="AG17" s="139">
        <f t="shared" si="0"/>
        <v>0</v>
      </c>
    </row>
    <row r="18" spans="1:33" ht="26.4" x14ac:dyDescent="0.25">
      <c r="A18" s="144" t="s">
        <v>82</v>
      </c>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141" t="s">
        <v>69</v>
      </c>
      <c r="AC18" s="142" t="s">
        <v>70</v>
      </c>
      <c r="AG18" s="139">
        <f t="shared" si="0"/>
        <v>0</v>
      </c>
    </row>
    <row r="19" spans="1:33" ht="32.25" customHeight="1" thickBot="1" x14ac:dyDescent="0.3">
      <c r="A19" s="145" t="s">
        <v>83</v>
      </c>
      <c r="B19" s="146">
        <f>SUM(B6:B18)</f>
        <v>0</v>
      </c>
      <c r="C19" s="147">
        <f t="shared" ref="C19:AA19" si="1">SUM(C6:C18)</f>
        <v>0</v>
      </c>
      <c r="D19" s="147">
        <f t="shared" si="1"/>
        <v>0</v>
      </c>
      <c r="E19" s="147">
        <f t="shared" si="1"/>
        <v>0</v>
      </c>
      <c r="F19" s="147">
        <f t="shared" si="1"/>
        <v>0</v>
      </c>
      <c r="G19" s="147">
        <f t="shared" si="1"/>
        <v>0</v>
      </c>
      <c r="H19" s="146">
        <f t="shared" si="1"/>
        <v>0</v>
      </c>
      <c r="I19" s="147">
        <f t="shared" si="1"/>
        <v>0</v>
      </c>
      <c r="J19" s="147">
        <f t="shared" si="1"/>
        <v>0</v>
      </c>
      <c r="K19" s="146">
        <f t="shared" si="1"/>
        <v>0</v>
      </c>
      <c r="L19" s="147">
        <f t="shared" si="1"/>
        <v>0</v>
      </c>
      <c r="M19" s="147">
        <f t="shared" si="1"/>
        <v>0</v>
      </c>
      <c r="N19" s="147">
        <f t="shared" si="1"/>
        <v>0</v>
      </c>
      <c r="O19" s="147">
        <f t="shared" si="1"/>
        <v>0</v>
      </c>
      <c r="P19" s="146">
        <f t="shared" si="1"/>
        <v>0</v>
      </c>
      <c r="Q19" s="146">
        <f t="shared" si="1"/>
        <v>0</v>
      </c>
      <c r="R19" s="146">
        <f t="shared" si="1"/>
        <v>0</v>
      </c>
      <c r="S19" s="147">
        <f t="shared" si="1"/>
        <v>0</v>
      </c>
      <c r="T19" s="146">
        <f t="shared" si="1"/>
        <v>0</v>
      </c>
      <c r="U19" s="146">
        <f t="shared" si="1"/>
        <v>0</v>
      </c>
      <c r="V19" s="147">
        <f t="shared" si="1"/>
        <v>0</v>
      </c>
      <c r="W19" s="146">
        <f t="shared" si="1"/>
        <v>0</v>
      </c>
      <c r="X19" s="146">
        <f t="shared" si="1"/>
        <v>0</v>
      </c>
      <c r="Y19" s="146">
        <f t="shared" si="1"/>
        <v>0</v>
      </c>
      <c r="Z19" s="146">
        <f t="shared" si="1"/>
        <v>0</v>
      </c>
      <c r="AA19" s="147">
        <f t="shared" si="1"/>
        <v>0</v>
      </c>
      <c r="AB19" s="148"/>
      <c r="AC19" s="149"/>
      <c r="AG19" s="150">
        <f t="shared" si="0"/>
        <v>0</v>
      </c>
    </row>
    <row r="20" spans="1:33" ht="21" customHeight="1" thickTop="1" thickBot="1" x14ac:dyDescent="0.35">
      <c r="A20" s="151"/>
      <c r="B20" s="152"/>
      <c r="C20" s="153"/>
      <c r="D20" s="153"/>
      <c r="E20" s="153"/>
      <c r="F20" s="153"/>
      <c r="G20" s="153"/>
      <c r="H20" s="152"/>
      <c r="I20" s="153"/>
      <c r="J20" s="153"/>
      <c r="K20" s="152"/>
      <c r="L20" s="153"/>
      <c r="M20" s="153"/>
      <c r="N20" s="153"/>
      <c r="O20" s="153"/>
      <c r="P20" s="152"/>
      <c r="Q20" s="152"/>
      <c r="R20" s="152"/>
      <c r="S20" s="153"/>
      <c r="T20" s="152"/>
      <c r="U20" s="152"/>
      <c r="V20" s="153"/>
      <c r="W20" s="152"/>
      <c r="X20" s="152"/>
      <c r="Y20" s="152"/>
      <c r="Z20" s="152"/>
      <c r="AA20" s="153"/>
      <c r="AC20" s="154"/>
      <c r="AG20"/>
    </row>
    <row r="21" spans="1:33" ht="22.2" hidden="1" thickTop="1" thickBot="1" x14ac:dyDescent="0.3">
      <c r="A21" s="318" t="s">
        <v>84</v>
      </c>
      <c r="B21" s="319"/>
      <c r="C21" s="319"/>
      <c r="D21" s="319"/>
      <c r="E21" s="319"/>
      <c r="F21" s="319"/>
      <c r="G21" s="319"/>
      <c r="H21" s="319"/>
      <c r="I21" s="320"/>
      <c r="J21" s="155"/>
      <c r="K21" s="155"/>
      <c r="L21" s="155"/>
      <c r="M21" s="155"/>
      <c r="N21" s="155"/>
      <c r="O21" s="155"/>
      <c r="P21" s="155"/>
      <c r="Q21" s="155"/>
      <c r="R21" s="155"/>
      <c r="S21" s="155"/>
      <c r="T21" s="155"/>
      <c r="U21" s="155"/>
      <c r="V21" s="155"/>
      <c r="W21" s="155"/>
      <c r="X21" s="155"/>
      <c r="Y21" s="155"/>
      <c r="Z21" s="155"/>
      <c r="AA21" s="155"/>
      <c r="AB21" s="156"/>
      <c r="AC21" s="2"/>
      <c r="AG21" s="157"/>
    </row>
    <row r="22" spans="1:33" ht="18.600000000000001" hidden="1" thickTop="1" thickBot="1" x14ac:dyDescent="0.35">
      <c r="A22" s="158" t="s">
        <v>85</v>
      </c>
      <c r="B22" s="159"/>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60"/>
      <c r="AC22" s="2"/>
      <c r="AG22" s="157"/>
    </row>
    <row r="23" spans="1:33" s="3" customFormat="1" ht="40.200000000000003" hidden="1" thickTop="1" x14ac:dyDescent="0.25">
      <c r="A23" s="161" t="s">
        <v>63</v>
      </c>
      <c r="B23" s="277" t="s">
        <v>86</v>
      </c>
      <c r="C23" s="278"/>
      <c r="D23" s="278"/>
      <c r="E23" s="278"/>
      <c r="F23" s="278"/>
      <c r="G23" s="278"/>
      <c r="H23" s="278"/>
      <c r="I23" s="279"/>
      <c r="J23" s="162"/>
      <c r="K23" s="162"/>
      <c r="L23" s="162"/>
      <c r="M23" s="162"/>
      <c r="N23" s="162"/>
      <c r="O23" s="162"/>
      <c r="P23" s="162"/>
      <c r="Q23" s="162"/>
      <c r="R23" s="162"/>
      <c r="S23" s="162"/>
      <c r="T23" s="162"/>
      <c r="U23" s="162"/>
      <c r="V23" s="162"/>
      <c r="W23" s="162"/>
      <c r="X23" s="162"/>
      <c r="Y23" s="162"/>
      <c r="Z23" s="162"/>
      <c r="AA23" s="162"/>
      <c r="AB23" s="113" t="s">
        <v>87</v>
      </c>
      <c r="AC23" s="163"/>
      <c r="AG23" s="164" t="s">
        <v>88</v>
      </c>
    </row>
    <row r="24" spans="1:33" s="3" customFormat="1" hidden="1" x14ac:dyDescent="0.25">
      <c r="A24" s="161"/>
      <c r="B24" s="38" t="str">
        <f>+B$5</f>
        <v>"GHGRP Facility Name"</v>
      </c>
      <c r="C24" s="38" t="str">
        <f t="shared" ref="C24:AA24" si="2">+C$5</f>
        <v>"GHGRP Facility Name"</v>
      </c>
      <c r="D24" s="38" t="str">
        <f t="shared" si="2"/>
        <v>"GHGRP Facility Name"</v>
      </c>
      <c r="E24" s="38" t="str">
        <f t="shared" si="2"/>
        <v>"GHGRP Facility Name"</v>
      </c>
      <c r="F24" s="38" t="str">
        <f t="shared" si="2"/>
        <v>"GHGRP Facility Name"</v>
      </c>
      <c r="G24" s="38" t="str">
        <f t="shared" si="2"/>
        <v>"GHGRP Facility Name"</v>
      </c>
      <c r="H24" s="38" t="str">
        <f t="shared" si="2"/>
        <v>"GHGRP Facility Name"</v>
      </c>
      <c r="I24" s="38" t="str">
        <f t="shared" si="2"/>
        <v>"GHGRP Facility Name"</v>
      </c>
      <c r="J24" s="38" t="str">
        <f t="shared" si="2"/>
        <v>"GHGRP Facility Name"</v>
      </c>
      <c r="K24" s="38" t="str">
        <f t="shared" si="2"/>
        <v>"GHGRP Facility Name"</v>
      </c>
      <c r="L24" s="38" t="str">
        <f t="shared" si="2"/>
        <v>"GHGRP Facility Name"</v>
      </c>
      <c r="M24" s="38" t="str">
        <f t="shared" si="2"/>
        <v>"GHGRP Facility Name"</v>
      </c>
      <c r="N24" s="38" t="str">
        <f t="shared" si="2"/>
        <v>"GHGRP Facility Name"</v>
      </c>
      <c r="O24" s="38" t="str">
        <f t="shared" si="2"/>
        <v>"GHGRP Facility Name"</v>
      </c>
      <c r="P24" s="38" t="str">
        <f t="shared" si="2"/>
        <v>"GHGRP Facility Name"</v>
      </c>
      <c r="Q24" s="38" t="str">
        <f t="shared" si="2"/>
        <v>"GHGRP Facility Name"</v>
      </c>
      <c r="R24" s="38" t="str">
        <f t="shared" si="2"/>
        <v>"GHGRP Facility Name"</v>
      </c>
      <c r="S24" s="38" t="str">
        <f t="shared" si="2"/>
        <v>"GHGRP Facility Name"</v>
      </c>
      <c r="T24" s="38" t="str">
        <f t="shared" si="2"/>
        <v>"GHGRP Facility Name"</v>
      </c>
      <c r="U24" s="38" t="str">
        <f t="shared" si="2"/>
        <v>"GHGRP Facility Name"</v>
      </c>
      <c r="V24" s="38" t="str">
        <f t="shared" si="2"/>
        <v>"GHGRP Facility Name"</v>
      </c>
      <c r="W24" s="38" t="str">
        <f t="shared" si="2"/>
        <v>"GHGRP Facility Name"</v>
      </c>
      <c r="X24" s="38" t="str">
        <f t="shared" si="2"/>
        <v>"GHGRP Facility Name"</v>
      </c>
      <c r="Y24" s="38" t="str">
        <f t="shared" si="2"/>
        <v>"GHGRP Facility Name"</v>
      </c>
      <c r="Z24" s="38" t="str">
        <f t="shared" si="2"/>
        <v>"GHGRP Facility Name"</v>
      </c>
      <c r="AA24" s="38" t="str">
        <f t="shared" si="2"/>
        <v>"GHGRP Facility Name"</v>
      </c>
      <c r="AB24" s="113"/>
      <c r="AC24" s="163"/>
      <c r="AG24" s="165"/>
    </row>
    <row r="25" spans="1:33" ht="13.8" hidden="1" thickBot="1" x14ac:dyDescent="0.3">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8"/>
      <c r="AC25" s="169"/>
      <c r="AG25" s="157"/>
    </row>
    <row r="26" spans="1:33" ht="22.2" hidden="1" thickTop="1" thickBot="1" x14ac:dyDescent="0.45">
      <c r="A26" s="282" t="s">
        <v>89</v>
      </c>
      <c r="B26" s="283"/>
      <c r="C26" s="283"/>
      <c r="D26" s="283"/>
      <c r="E26" s="283"/>
      <c r="F26" s="283"/>
      <c r="G26" s="283"/>
      <c r="H26" s="283"/>
      <c r="I26" s="284"/>
      <c r="J26" s="155"/>
      <c r="K26" s="155"/>
      <c r="L26" s="155"/>
      <c r="M26" s="155"/>
      <c r="N26" s="155"/>
      <c r="O26" s="155"/>
      <c r="P26" s="155"/>
      <c r="Q26" s="155"/>
      <c r="R26" s="155"/>
      <c r="S26" s="155"/>
      <c r="T26" s="155"/>
      <c r="U26" s="155"/>
      <c r="V26" s="155"/>
      <c r="W26" s="155"/>
      <c r="X26" s="155"/>
      <c r="Y26" s="155"/>
      <c r="Z26" s="155"/>
      <c r="AA26" s="155"/>
      <c r="AB26" s="155"/>
      <c r="AC26" s="170"/>
      <c r="AG26" s="157"/>
    </row>
    <row r="27" spans="1:33" ht="18.600000000000001" hidden="1" thickTop="1" thickBot="1" x14ac:dyDescent="0.35">
      <c r="A27" s="158" t="s">
        <v>90</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7"/>
      <c r="AC27" s="171"/>
      <c r="AG27" s="157"/>
    </row>
    <row r="28" spans="1:33" s="3" customFormat="1" ht="53.4" hidden="1" thickTop="1" x14ac:dyDescent="0.25">
      <c r="A28" s="161" t="s">
        <v>63</v>
      </c>
      <c r="B28" s="277" t="s">
        <v>64</v>
      </c>
      <c r="C28" s="278"/>
      <c r="D28" s="278"/>
      <c r="E28" s="278"/>
      <c r="F28" s="278"/>
      <c r="G28" s="278"/>
      <c r="H28" s="278"/>
      <c r="I28" s="279"/>
      <c r="J28" s="162"/>
      <c r="K28" s="162"/>
      <c r="L28" s="162"/>
      <c r="M28" s="162"/>
      <c r="N28" s="162"/>
      <c r="O28" s="162"/>
      <c r="P28" s="162"/>
      <c r="Q28" s="162"/>
      <c r="R28" s="162"/>
      <c r="S28" s="162"/>
      <c r="T28" s="162"/>
      <c r="U28" s="162"/>
      <c r="V28" s="162"/>
      <c r="W28" s="162"/>
      <c r="X28" s="162"/>
      <c r="Y28" s="162"/>
      <c r="Z28" s="162"/>
      <c r="AA28" s="162"/>
      <c r="AB28" s="38" t="s">
        <v>91</v>
      </c>
      <c r="AC28" s="172" t="s">
        <v>92</v>
      </c>
      <c r="AG28" s="164" t="s">
        <v>93</v>
      </c>
    </row>
    <row r="29" spans="1:33" s="3" customFormat="1" ht="13.8" hidden="1" thickBot="1" x14ac:dyDescent="0.3">
      <c r="A29" s="206"/>
      <c r="B29" s="207" t="str">
        <f>+B$5</f>
        <v>"GHGRP Facility Name"</v>
      </c>
      <c r="C29" s="207" t="str">
        <f t="shared" ref="C29:AA29" si="3">+C$5</f>
        <v>"GHGRP Facility Name"</v>
      </c>
      <c r="D29" s="207" t="str">
        <f t="shared" si="3"/>
        <v>"GHGRP Facility Name"</v>
      </c>
      <c r="E29" s="207" t="str">
        <f t="shared" si="3"/>
        <v>"GHGRP Facility Name"</v>
      </c>
      <c r="F29" s="207" t="str">
        <f t="shared" si="3"/>
        <v>"GHGRP Facility Name"</v>
      </c>
      <c r="G29" s="207" t="str">
        <f t="shared" si="3"/>
        <v>"GHGRP Facility Name"</v>
      </c>
      <c r="H29" s="207" t="str">
        <f t="shared" si="3"/>
        <v>"GHGRP Facility Name"</v>
      </c>
      <c r="I29" s="207" t="str">
        <f t="shared" si="3"/>
        <v>"GHGRP Facility Name"</v>
      </c>
      <c r="J29" s="207" t="str">
        <f t="shared" si="3"/>
        <v>"GHGRP Facility Name"</v>
      </c>
      <c r="K29" s="207" t="str">
        <f t="shared" si="3"/>
        <v>"GHGRP Facility Name"</v>
      </c>
      <c r="L29" s="207" t="str">
        <f t="shared" si="3"/>
        <v>"GHGRP Facility Name"</v>
      </c>
      <c r="M29" s="207" t="str">
        <f t="shared" si="3"/>
        <v>"GHGRP Facility Name"</v>
      </c>
      <c r="N29" s="207" t="str">
        <f t="shared" si="3"/>
        <v>"GHGRP Facility Name"</v>
      </c>
      <c r="O29" s="207" t="str">
        <f t="shared" si="3"/>
        <v>"GHGRP Facility Name"</v>
      </c>
      <c r="P29" s="207" t="str">
        <f t="shared" si="3"/>
        <v>"GHGRP Facility Name"</v>
      </c>
      <c r="Q29" s="207" t="str">
        <f t="shared" si="3"/>
        <v>"GHGRP Facility Name"</v>
      </c>
      <c r="R29" s="207" t="str">
        <f t="shared" si="3"/>
        <v>"GHGRP Facility Name"</v>
      </c>
      <c r="S29" s="207" t="str">
        <f t="shared" si="3"/>
        <v>"GHGRP Facility Name"</v>
      </c>
      <c r="T29" s="207" t="str">
        <f t="shared" si="3"/>
        <v>"GHGRP Facility Name"</v>
      </c>
      <c r="U29" s="207" t="str">
        <f t="shared" si="3"/>
        <v>"GHGRP Facility Name"</v>
      </c>
      <c r="V29" s="207" t="str">
        <f t="shared" si="3"/>
        <v>"GHGRP Facility Name"</v>
      </c>
      <c r="W29" s="207" t="str">
        <f t="shared" si="3"/>
        <v>"GHGRP Facility Name"</v>
      </c>
      <c r="X29" s="207" t="str">
        <f t="shared" si="3"/>
        <v>"GHGRP Facility Name"</v>
      </c>
      <c r="Y29" s="207" t="str">
        <f t="shared" si="3"/>
        <v>"GHGRP Facility Name"</v>
      </c>
      <c r="Z29" s="207" t="str">
        <f t="shared" si="3"/>
        <v>"GHGRP Facility Name"</v>
      </c>
      <c r="AA29" s="207" t="str">
        <f t="shared" si="3"/>
        <v>"GHGRP Facility Name"</v>
      </c>
      <c r="AB29" s="38"/>
      <c r="AC29" s="173"/>
      <c r="AG29" s="165"/>
    </row>
    <row r="30" spans="1:33" ht="18.75" customHeight="1" thickTop="1" thickBot="1" x14ac:dyDescent="0.45">
      <c r="A30" s="290" t="s">
        <v>94</v>
      </c>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2"/>
    </row>
    <row r="31" spans="1:33" ht="40.799999999999997" thickTop="1" x14ac:dyDescent="0.3">
      <c r="A31" s="129" t="s">
        <v>95</v>
      </c>
      <c r="B31" s="176"/>
      <c r="C31" s="176"/>
      <c r="D31" s="176"/>
      <c r="E31" s="176"/>
      <c r="F31" s="176"/>
      <c r="G31" s="176"/>
      <c r="H31" s="176"/>
      <c r="I31" s="176"/>
      <c r="J31" s="177"/>
      <c r="K31" s="176"/>
      <c r="L31" s="176"/>
      <c r="M31" s="176"/>
      <c r="N31" s="176"/>
      <c r="O31" s="176"/>
      <c r="P31" s="176"/>
      <c r="Q31" s="176"/>
      <c r="R31" s="176"/>
      <c r="S31" s="176"/>
      <c r="T31" s="176"/>
      <c r="U31" s="176"/>
      <c r="V31" s="176"/>
      <c r="W31" s="176"/>
      <c r="X31" s="176"/>
      <c r="Y31" s="176"/>
      <c r="Z31" s="176"/>
      <c r="AA31" s="176"/>
      <c r="AG31" s="137" t="s">
        <v>96</v>
      </c>
    </row>
    <row r="32" spans="1:33" ht="13.8" thickBot="1" x14ac:dyDescent="0.3">
      <c r="B32" s="138" t="str">
        <f>+B$5</f>
        <v>"GHGRP Facility Name"</v>
      </c>
      <c r="C32" s="138" t="str">
        <f t="shared" ref="C32:AA32" si="4">+C$5</f>
        <v>"GHGRP Facility Name"</v>
      </c>
      <c r="D32" s="138" t="str">
        <f t="shared" si="4"/>
        <v>"GHGRP Facility Name"</v>
      </c>
      <c r="E32" s="138" t="str">
        <f t="shared" si="4"/>
        <v>"GHGRP Facility Name"</v>
      </c>
      <c r="F32" s="138" t="str">
        <f t="shared" si="4"/>
        <v>"GHGRP Facility Name"</v>
      </c>
      <c r="G32" s="138" t="str">
        <f t="shared" si="4"/>
        <v>"GHGRP Facility Name"</v>
      </c>
      <c r="H32" s="138" t="str">
        <f t="shared" si="4"/>
        <v>"GHGRP Facility Name"</v>
      </c>
      <c r="I32" s="138" t="str">
        <f t="shared" si="4"/>
        <v>"GHGRP Facility Name"</v>
      </c>
      <c r="J32" s="138" t="str">
        <f t="shared" si="4"/>
        <v>"GHGRP Facility Name"</v>
      </c>
      <c r="K32" s="138" t="str">
        <f t="shared" si="4"/>
        <v>"GHGRP Facility Name"</v>
      </c>
      <c r="L32" s="138" t="str">
        <f t="shared" si="4"/>
        <v>"GHGRP Facility Name"</v>
      </c>
      <c r="M32" s="138" t="str">
        <f t="shared" si="4"/>
        <v>"GHGRP Facility Name"</v>
      </c>
      <c r="N32" s="138" t="str">
        <f t="shared" si="4"/>
        <v>"GHGRP Facility Name"</v>
      </c>
      <c r="O32" s="138" t="str">
        <f t="shared" si="4"/>
        <v>"GHGRP Facility Name"</v>
      </c>
      <c r="P32" s="138" t="str">
        <f t="shared" si="4"/>
        <v>"GHGRP Facility Name"</v>
      </c>
      <c r="Q32" s="138" t="str">
        <f t="shared" si="4"/>
        <v>"GHGRP Facility Name"</v>
      </c>
      <c r="R32" s="138" t="str">
        <f t="shared" si="4"/>
        <v>"GHGRP Facility Name"</v>
      </c>
      <c r="S32" s="138" t="str">
        <f t="shared" si="4"/>
        <v>"GHGRP Facility Name"</v>
      </c>
      <c r="T32" s="138" t="str">
        <f t="shared" si="4"/>
        <v>"GHGRP Facility Name"</v>
      </c>
      <c r="U32" s="138" t="str">
        <f t="shared" si="4"/>
        <v>"GHGRP Facility Name"</v>
      </c>
      <c r="V32" s="138" t="str">
        <f t="shared" si="4"/>
        <v>"GHGRP Facility Name"</v>
      </c>
      <c r="W32" s="138" t="str">
        <f t="shared" si="4"/>
        <v>"GHGRP Facility Name"</v>
      </c>
      <c r="X32" s="138" t="str">
        <f t="shared" si="4"/>
        <v>"GHGRP Facility Name"</v>
      </c>
      <c r="Y32" s="138" t="str">
        <f t="shared" si="4"/>
        <v>"GHGRP Facility Name"</v>
      </c>
      <c r="Z32" s="138" t="str">
        <f t="shared" si="4"/>
        <v>"GHGRP Facility Name"</v>
      </c>
      <c r="AA32" s="138" t="str">
        <f t="shared" si="4"/>
        <v>"GHGRP Facility Name"</v>
      </c>
      <c r="AG32" s="139"/>
    </row>
    <row r="33" spans="1:37" ht="40.5" customHeight="1" thickTop="1" thickBot="1" x14ac:dyDescent="0.3">
      <c r="A33" s="178" t="s">
        <v>97</v>
      </c>
      <c r="B33" s="179">
        <f>B19</f>
        <v>0</v>
      </c>
      <c r="C33" s="179">
        <f t="shared" ref="C33:AA33" si="5">C19</f>
        <v>0</v>
      </c>
      <c r="D33" s="179">
        <f t="shared" si="5"/>
        <v>0</v>
      </c>
      <c r="E33" s="179">
        <f t="shared" si="5"/>
        <v>0</v>
      </c>
      <c r="F33" s="179">
        <f t="shared" si="5"/>
        <v>0</v>
      </c>
      <c r="G33" s="179">
        <f t="shared" si="5"/>
        <v>0</v>
      </c>
      <c r="H33" s="179">
        <f t="shared" si="5"/>
        <v>0</v>
      </c>
      <c r="I33" s="179">
        <f t="shared" si="5"/>
        <v>0</v>
      </c>
      <c r="J33" s="179">
        <f t="shared" si="5"/>
        <v>0</v>
      </c>
      <c r="K33" s="179">
        <f t="shared" si="5"/>
        <v>0</v>
      </c>
      <c r="L33" s="179">
        <f t="shared" si="5"/>
        <v>0</v>
      </c>
      <c r="M33" s="179">
        <f t="shared" si="5"/>
        <v>0</v>
      </c>
      <c r="N33" s="179">
        <f t="shared" si="5"/>
        <v>0</v>
      </c>
      <c r="O33" s="179">
        <f t="shared" si="5"/>
        <v>0</v>
      </c>
      <c r="P33" s="179">
        <f t="shared" si="5"/>
        <v>0</v>
      </c>
      <c r="Q33" s="179">
        <f t="shared" si="5"/>
        <v>0</v>
      </c>
      <c r="R33" s="179">
        <f t="shared" si="5"/>
        <v>0</v>
      </c>
      <c r="S33" s="179">
        <f t="shared" si="5"/>
        <v>0</v>
      </c>
      <c r="T33" s="179">
        <f t="shared" si="5"/>
        <v>0</v>
      </c>
      <c r="U33" s="179">
        <f t="shared" si="5"/>
        <v>0</v>
      </c>
      <c r="V33" s="179">
        <f t="shared" si="5"/>
        <v>0</v>
      </c>
      <c r="W33" s="179">
        <f t="shared" si="5"/>
        <v>0</v>
      </c>
      <c r="X33" s="179">
        <f t="shared" si="5"/>
        <v>0</v>
      </c>
      <c r="Y33" s="179">
        <f t="shared" si="5"/>
        <v>0</v>
      </c>
      <c r="Z33" s="179">
        <f t="shared" si="5"/>
        <v>0</v>
      </c>
      <c r="AA33" s="179">
        <f t="shared" si="5"/>
        <v>0</v>
      </c>
      <c r="AG33" s="150">
        <f t="shared" ref="AG33" si="6">SUM(B33:AA33)</f>
        <v>0</v>
      </c>
    </row>
    <row r="34" spans="1:37" ht="15.6" thickTop="1" thickBot="1" x14ac:dyDescent="0.35">
      <c r="A34"/>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row>
    <row r="35" spans="1:37" ht="22.2" customHeight="1" thickTop="1" thickBot="1" x14ac:dyDescent="0.3">
      <c r="A35" s="293" t="s">
        <v>98</v>
      </c>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174"/>
    </row>
    <row r="36" spans="1:37" ht="54" thickTop="1" x14ac:dyDescent="0.3">
      <c r="A36" s="129" t="s">
        <v>99</v>
      </c>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c r="AA36" s="176"/>
      <c r="AB36" s="177"/>
      <c r="AG36" s="137" t="s">
        <v>100</v>
      </c>
    </row>
    <row r="37" spans="1:37" ht="18" customHeight="1" x14ac:dyDescent="0.25">
      <c r="A37" s="134"/>
      <c r="B37" s="138" t="str">
        <f>+B$5</f>
        <v>"GHGRP Facility Name"</v>
      </c>
      <c r="C37" s="138" t="str">
        <f t="shared" ref="C37:AA37" si="7">+C$5</f>
        <v>"GHGRP Facility Name"</v>
      </c>
      <c r="D37" s="138" t="str">
        <f t="shared" si="7"/>
        <v>"GHGRP Facility Name"</v>
      </c>
      <c r="E37" s="138" t="str">
        <f t="shared" si="7"/>
        <v>"GHGRP Facility Name"</v>
      </c>
      <c r="F37" s="138" t="str">
        <f t="shared" si="7"/>
        <v>"GHGRP Facility Name"</v>
      </c>
      <c r="G37" s="138" t="str">
        <f t="shared" si="7"/>
        <v>"GHGRP Facility Name"</v>
      </c>
      <c r="H37" s="138" t="str">
        <f t="shared" si="7"/>
        <v>"GHGRP Facility Name"</v>
      </c>
      <c r="I37" s="138" t="str">
        <f t="shared" si="7"/>
        <v>"GHGRP Facility Name"</v>
      </c>
      <c r="J37" s="138" t="str">
        <f t="shared" si="7"/>
        <v>"GHGRP Facility Name"</v>
      </c>
      <c r="K37" s="138" t="str">
        <f t="shared" si="7"/>
        <v>"GHGRP Facility Name"</v>
      </c>
      <c r="L37" s="138" t="str">
        <f t="shared" si="7"/>
        <v>"GHGRP Facility Name"</v>
      </c>
      <c r="M37" s="138" t="str">
        <f t="shared" si="7"/>
        <v>"GHGRP Facility Name"</v>
      </c>
      <c r="N37" s="138" t="str">
        <f t="shared" si="7"/>
        <v>"GHGRP Facility Name"</v>
      </c>
      <c r="O37" s="138" t="str">
        <f t="shared" si="7"/>
        <v>"GHGRP Facility Name"</v>
      </c>
      <c r="P37" s="138" t="str">
        <f t="shared" si="7"/>
        <v>"GHGRP Facility Name"</v>
      </c>
      <c r="Q37" s="138" t="str">
        <f t="shared" si="7"/>
        <v>"GHGRP Facility Name"</v>
      </c>
      <c r="R37" s="138" t="str">
        <f t="shared" si="7"/>
        <v>"GHGRP Facility Name"</v>
      </c>
      <c r="S37" s="138" t="str">
        <f t="shared" si="7"/>
        <v>"GHGRP Facility Name"</v>
      </c>
      <c r="T37" s="138" t="str">
        <f t="shared" si="7"/>
        <v>"GHGRP Facility Name"</v>
      </c>
      <c r="U37" s="138" t="str">
        <f t="shared" si="7"/>
        <v>"GHGRP Facility Name"</v>
      </c>
      <c r="V37" s="138" t="str">
        <f t="shared" si="7"/>
        <v>"GHGRP Facility Name"</v>
      </c>
      <c r="W37" s="138" t="str">
        <f t="shared" si="7"/>
        <v>"GHGRP Facility Name"</v>
      </c>
      <c r="X37" s="138" t="str">
        <f t="shared" si="7"/>
        <v>"GHGRP Facility Name"</v>
      </c>
      <c r="Y37" s="138" t="str">
        <f t="shared" si="7"/>
        <v>"GHGRP Facility Name"</v>
      </c>
      <c r="Z37" s="138" t="str">
        <f t="shared" si="7"/>
        <v>"GHGRP Facility Name"</v>
      </c>
      <c r="AA37" s="138" t="str">
        <f t="shared" si="7"/>
        <v>"GHGRP Facility Name"</v>
      </c>
      <c r="AB37" s="180" t="s">
        <v>70</v>
      </c>
      <c r="AG37" s="139"/>
    </row>
    <row r="38" spans="1:37" ht="39.6" x14ac:dyDescent="0.25">
      <c r="A38" s="140" t="s">
        <v>101</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181" t="s">
        <v>102</v>
      </c>
      <c r="AG38" s="139">
        <f t="shared" ref="AG38" si="8">SUM(B38:AA38)</f>
        <v>0</v>
      </c>
    </row>
    <row r="39" spans="1:37" ht="52.8" x14ac:dyDescent="0.25">
      <c r="A39" s="143" t="s">
        <v>103</v>
      </c>
      <c r="B39" s="65">
        <v>1.2350000000000001</v>
      </c>
      <c r="C39" s="65">
        <v>1.2350000000000001</v>
      </c>
      <c r="D39" s="65">
        <v>1.2350000000000001</v>
      </c>
      <c r="E39" s="65">
        <v>1.2350000000000001</v>
      </c>
      <c r="F39" s="65">
        <v>1.2350000000000001</v>
      </c>
      <c r="G39" s="65">
        <v>1.2350000000000001</v>
      </c>
      <c r="H39" s="65">
        <v>1.2350000000000001</v>
      </c>
      <c r="I39" s="65">
        <v>1.2350000000000001</v>
      </c>
      <c r="J39" s="65">
        <v>1.2350000000000001</v>
      </c>
      <c r="K39" s="65">
        <v>1.2350000000000001</v>
      </c>
      <c r="L39" s="65">
        <v>1.2350000000000001</v>
      </c>
      <c r="M39" s="65">
        <v>1.2350000000000001</v>
      </c>
      <c r="N39" s="65">
        <v>1.2350000000000001</v>
      </c>
      <c r="O39" s="65">
        <v>1.2350000000000001</v>
      </c>
      <c r="P39" s="65">
        <v>1.2350000000000001</v>
      </c>
      <c r="Q39" s="65">
        <v>1.2350000000000001</v>
      </c>
      <c r="R39" s="65">
        <v>1.2350000000000001</v>
      </c>
      <c r="S39" s="65">
        <v>1.2350000000000001</v>
      </c>
      <c r="T39" s="65">
        <v>1.2350000000000001</v>
      </c>
      <c r="U39" s="65">
        <v>1.2350000000000001</v>
      </c>
      <c r="V39" s="65">
        <v>1.2350000000000001</v>
      </c>
      <c r="W39" s="65">
        <v>1.2350000000000001</v>
      </c>
      <c r="X39" s="65">
        <v>1.2350000000000001</v>
      </c>
      <c r="Y39" s="65">
        <v>1.2350000000000001</v>
      </c>
      <c r="Z39" s="65">
        <v>1.2350000000000001</v>
      </c>
      <c r="AA39" s="65">
        <v>1.2350000000000001</v>
      </c>
      <c r="AB39" s="182" t="s">
        <v>104</v>
      </c>
      <c r="AG39" s="183"/>
    </row>
    <row r="40" spans="1:37" ht="39" customHeight="1" x14ac:dyDescent="0.25">
      <c r="A40" s="143" t="s">
        <v>105</v>
      </c>
      <c r="B40" s="184">
        <f>IFERROR(B38*B39,"Needs Data")</f>
        <v>0</v>
      </c>
      <c r="C40" s="184">
        <f t="shared" ref="C40:AA40" si="9">IFERROR(C38*C39,"Needs Data")</f>
        <v>0</v>
      </c>
      <c r="D40" s="184">
        <f t="shared" si="9"/>
        <v>0</v>
      </c>
      <c r="E40" s="184">
        <f t="shared" si="9"/>
        <v>0</v>
      </c>
      <c r="F40" s="184">
        <f t="shared" si="9"/>
        <v>0</v>
      </c>
      <c r="G40" s="184">
        <f t="shared" si="9"/>
        <v>0</v>
      </c>
      <c r="H40" s="184">
        <f t="shared" si="9"/>
        <v>0</v>
      </c>
      <c r="I40" s="184">
        <f t="shared" si="9"/>
        <v>0</v>
      </c>
      <c r="J40" s="184">
        <f t="shared" si="9"/>
        <v>0</v>
      </c>
      <c r="K40" s="184">
        <f t="shared" si="9"/>
        <v>0</v>
      </c>
      <c r="L40" s="184">
        <f t="shared" si="9"/>
        <v>0</v>
      </c>
      <c r="M40" s="184">
        <f t="shared" si="9"/>
        <v>0</v>
      </c>
      <c r="N40" s="184">
        <f t="shared" si="9"/>
        <v>0</v>
      </c>
      <c r="O40" s="184">
        <f t="shared" si="9"/>
        <v>0</v>
      </c>
      <c r="P40" s="184">
        <f t="shared" si="9"/>
        <v>0</v>
      </c>
      <c r="Q40" s="184">
        <f t="shared" si="9"/>
        <v>0</v>
      </c>
      <c r="R40" s="184">
        <f t="shared" si="9"/>
        <v>0</v>
      </c>
      <c r="S40" s="184">
        <f t="shared" si="9"/>
        <v>0</v>
      </c>
      <c r="T40" s="184">
        <f t="shared" si="9"/>
        <v>0</v>
      </c>
      <c r="U40" s="184">
        <f t="shared" si="9"/>
        <v>0</v>
      </c>
      <c r="V40" s="184">
        <f t="shared" si="9"/>
        <v>0</v>
      </c>
      <c r="W40" s="184">
        <f t="shared" si="9"/>
        <v>0</v>
      </c>
      <c r="X40" s="184">
        <f t="shared" si="9"/>
        <v>0</v>
      </c>
      <c r="Y40" s="184">
        <f t="shared" si="9"/>
        <v>0</v>
      </c>
      <c r="Z40" s="184">
        <f t="shared" si="9"/>
        <v>0</v>
      </c>
      <c r="AA40" s="184">
        <f t="shared" si="9"/>
        <v>0</v>
      </c>
      <c r="AB40" s="181" t="s">
        <v>106</v>
      </c>
      <c r="AG40" s="183"/>
    </row>
    <row r="41" spans="1:37" ht="51.75" customHeight="1" x14ac:dyDescent="0.25">
      <c r="A41" s="143" t="s">
        <v>107</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181" t="s">
        <v>108</v>
      </c>
      <c r="AG41" s="139">
        <f t="shared" ref="AG41:AG46" si="10">SUM(B41:AA41)</f>
        <v>0</v>
      </c>
    </row>
    <row r="42" spans="1:37" ht="72" customHeight="1" x14ac:dyDescent="0.25">
      <c r="A42" s="143" t="s">
        <v>109</v>
      </c>
      <c r="B42" s="66">
        <v>3.82</v>
      </c>
      <c r="C42" s="66">
        <v>3.82</v>
      </c>
      <c r="D42" s="66">
        <v>3.82</v>
      </c>
      <c r="E42" s="66">
        <v>3.82</v>
      </c>
      <c r="F42" s="66">
        <v>3.82</v>
      </c>
      <c r="G42" s="66">
        <v>3.82</v>
      </c>
      <c r="H42" s="66">
        <v>3.82</v>
      </c>
      <c r="I42" s="66">
        <v>3.82</v>
      </c>
      <c r="J42" s="66">
        <v>3.82</v>
      </c>
      <c r="K42" s="66">
        <v>3.82</v>
      </c>
      <c r="L42" s="66">
        <v>3.82</v>
      </c>
      <c r="M42" s="66">
        <v>3.82</v>
      </c>
      <c r="N42" s="66">
        <v>3.82</v>
      </c>
      <c r="O42" s="66">
        <v>3.82</v>
      </c>
      <c r="P42" s="66">
        <v>3.82</v>
      </c>
      <c r="Q42" s="66">
        <v>3.82</v>
      </c>
      <c r="R42" s="66">
        <v>3.82</v>
      </c>
      <c r="S42" s="66">
        <v>3.82</v>
      </c>
      <c r="T42" s="66">
        <v>3.82</v>
      </c>
      <c r="U42" s="66">
        <v>3.82</v>
      </c>
      <c r="V42" s="66">
        <v>3.82</v>
      </c>
      <c r="W42" s="66">
        <v>3.82</v>
      </c>
      <c r="X42" s="66">
        <v>3.82</v>
      </c>
      <c r="Y42" s="66">
        <v>3.82</v>
      </c>
      <c r="Z42" s="66">
        <v>3.82</v>
      </c>
      <c r="AA42" s="66">
        <v>3.82</v>
      </c>
      <c r="AB42" s="182" t="s">
        <v>110</v>
      </c>
      <c r="AG42" s="183"/>
    </row>
    <row r="43" spans="1:37" ht="40.5" customHeight="1" x14ac:dyDescent="0.25">
      <c r="A43" s="143" t="s">
        <v>111</v>
      </c>
      <c r="B43" s="184">
        <f>IFERROR(B41*B42,"Needs Data")</f>
        <v>0</v>
      </c>
      <c r="C43" s="184">
        <f t="shared" ref="C43" si="11">IFERROR(C41*C42,"Needs Data")</f>
        <v>0</v>
      </c>
      <c r="D43" s="184">
        <f t="shared" ref="D43" si="12">IFERROR(D41*D42,"Needs Data")</f>
        <v>0</v>
      </c>
      <c r="E43" s="184">
        <f t="shared" ref="E43" si="13">IFERROR(E41*E42,"Needs Data")</f>
        <v>0</v>
      </c>
      <c r="F43" s="184">
        <f t="shared" ref="F43" si="14">IFERROR(F41*F42,"Needs Data")</f>
        <v>0</v>
      </c>
      <c r="G43" s="184">
        <f t="shared" ref="G43" si="15">IFERROR(G41*G42,"Needs Data")</f>
        <v>0</v>
      </c>
      <c r="H43" s="184">
        <f t="shared" ref="H43" si="16">IFERROR(H41*H42,"Needs Data")</f>
        <v>0</v>
      </c>
      <c r="I43" s="184">
        <f t="shared" ref="I43:AA43" si="17">IFERROR(I41*I42,"Needs Data")</f>
        <v>0</v>
      </c>
      <c r="J43" s="184">
        <f t="shared" si="17"/>
        <v>0</v>
      </c>
      <c r="K43" s="184">
        <f t="shared" si="17"/>
        <v>0</v>
      </c>
      <c r="L43" s="184">
        <f t="shared" si="17"/>
        <v>0</v>
      </c>
      <c r="M43" s="184">
        <f t="shared" si="17"/>
        <v>0</v>
      </c>
      <c r="N43" s="184">
        <f t="shared" si="17"/>
        <v>0</v>
      </c>
      <c r="O43" s="184">
        <f t="shared" si="17"/>
        <v>0</v>
      </c>
      <c r="P43" s="184">
        <f t="shared" si="17"/>
        <v>0</v>
      </c>
      <c r="Q43" s="184">
        <f t="shared" si="17"/>
        <v>0</v>
      </c>
      <c r="R43" s="184">
        <f t="shared" si="17"/>
        <v>0</v>
      </c>
      <c r="S43" s="184">
        <f t="shared" si="17"/>
        <v>0</v>
      </c>
      <c r="T43" s="184">
        <f t="shared" si="17"/>
        <v>0</v>
      </c>
      <c r="U43" s="184">
        <f t="shared" si="17"/>
        <v>0</v>
      </c>
      <c r="V43" s="184">
        <f t="shared" si="17"/>
        <v>0</v>
      </c>
      <c r="W43" s="184">
        <f t="shared" si="17"/>
        <v>0</v>
      </c>
      <c r="X43" s="184">
        <f t="shared" si="17"/>
        <v>0</v>
      </c>
      <c r="Y43" s="184">
        <f t="shared" si="17"/>
        <v>0</v>
      </c>
      <c r="Z43" s="184">
        <f t="shared" si="17"/>
        <v>0</v>
      </c>
      <c r="AA43" s="184">
        <f t="shared" si="17"/>
        <v>0</v>
      </c>
      <c r="AB43" s="181" t="s">
        <v>112</v>
      </c>
      <c r="AG43" s="139">
        <f t="shared" si="10"/>
        <v>0</v>
      </c>
    </row>
    <row r="44" spans="1:37" ht="66" customHeight="1" x14ac:dyDescent="0.25">
      <c r="A44" s="143" t="s">
        <v>113</v>
      </c>
      <c r="B44" s="185" t="str">
        <f>IFERROR(B40/(B40+B43),"Needs Data")</f>
        <v>Needs Data</v>
      </c>
      <c r="C44" s="185" t="str">
        <f t="shared" ref="C44:AA44" si="18">IFERROR(C40/(C40+C43),"Needs Data")</f>
        <v>Needs Data</v>
      </c>
      <c r="D44" s="185" t="str">
        <f t="shared" si="18"/>
        <v>Needs Data</v>
      </c>
      <c r="E44" s="185" t="str">
        <f t="shared" si="18"/>
        <v>Needs Data</v>
      </c>
      <c r="F44" s="185" t="str">
        <f t="shared" si="18"/>
        <v>Needs Data</v>
      </c>
      <c r="G44" s="185" t="str">
        <f t="shared" si="18"/>
        <v>Needs Data</v>
      </c>
      <c r="H44" s="185" t="str">
        <f t="shared" si="18"/>
        <v>Needs Data</v>
      </c>
      <c r="I44" s="185" t="str">
        <f t="shared" si="18"/>
        <v>Needs Data</v>
      </c>
      <c r="J44" s="185" t="str">
        <f t="shared" si="18"/>
        <v>Needs Data</v>
      </c>
      <c r="K44" s="185" t="str">
        <f t="shared" si="18"/>
        <v>Needs Data</v>
      </c>
      <c r="L44" s="185" t="str">
        <f t="shared" si="18"/>
        <v>Needs Data</v>
      </c>
      <c r="M44" s="185" t="str">
        <f t="shared" si="18"/>
        <v>Needs Data</v>
      </c>
      <c r="N44" s="185" t="str">
        <f t="shared" si="18"/>
        <v>Needs Data</v>
      </c>
      <c r="O44" s="185" t="str">
        <f t="shared" si="18"/>
        <v>Needs Data</v>
      </c>
      <c r="P44" s="185" t="str">
        <f t="shared" si="18"/>
        <v>Needs Data</v>
      </c>
      <c r="Q44" s="185" t="str">
        <f t="shared" si="18"/>
        <v>Needs Data</v>
      </c>
      <c r="R44" s="185" t="str">
        <f t="shared" si="18"/>
        <v>Needs Data</v>
      </c>
      <c r="S44" s="185" t="str">
        <f t="shared" si="18"/>
        <v>Needs Data</v>
      </c>
      <c r="T44" s="185" t="str">
        <f t="shared" si="18"/>
        <v>Needs Data</v>
      </c>
      <c r="U44" s="185" t="str">
        <f t="shared" si="18"/>
        <v>Needs Data</v>
      </c>
      <c r="V44" s="185" t="str">
        <f t="shared" si="18"/>
        <v>Needs Data</v>
      </c>
      <c r="W44" s="185" t="str">
        <f t="shared" si="18"/>
        <v>Needs Data</v>
      </c>
      <c r="X44" s="185" t="str">
        <f t="shared" si="18"/>
        <v>Needs Data</v>
      </c>
      <c r="Y44" s="185" t="str">
        <f t="shared" si="18"/>
        <v>Needs Data</v>
      </c>
      <c r="Z44" s="185" t="str">
        <f t="shared" si="18"/>
        <v>Needs Data</v>
      </c>
      <c r="AA44" s="185" t="str">
        <f t="shared" si="18"/>
        <v>Needs Data</v>
      </c>
      <c r="AB44" s="181" t="s">
        <v>114</v>
      </c>
      <c r="AG44" s="183"/>
    </row>
    <row r="45" spans="1:37" ht="66" customHeight="1" x14ac:dyDescent="0.25">
      <c r="A45" s="143" t="s">
        <v>115</v>
      </c>
      <c r="B45" s="186">
        <f>SUM(B6,B8,B9,B10,B11,B12,B13)</f>
        <v>0</v>
      </c>
      <c r="C45" s="186">
        <f t="shared" ref="C45:AA45" si="19">SUM(C6,C8,C9,C10,C11,C12,C13)</f>
        <v>0</v>
      </c>
      <c r="D45" s="186">
        <f t="shared" si="19"/>
        <v>0</v>
      </c>
      <c r="E45" s="186">
        <f t="shared" si="19"/>
        <v>0</v>
      </c>
      <c r="F45" s="186">
        <f t="shared" si="19"/>
        <v>0</v>
      </c>
      <c r="G45" s="186">
        <f t="shared" si="19"/>
        <v>0</v>
      </c>
      <c r="H45" s="186">
        <f t="shared" si="19"/>
        <v>0</v>
      </c>
      <c r="I45" s="186">
        <f t="shared" si="19"/>
        <v>0</v>
      </c>
      <c r="J45" s="186">
        <f t="shared" si="19"/>
        <v>0</v>
      </c>
      <c r="K45" s="186">
        <f t="shared" si="19"/>
        <v>0</v>
      </c>
      <c r="L45" s="186">
        <f t="shared" si="19"/>
        <v>0</v>
      </c>
      <c r="M45" s="186">
        <f t="shared" si="19"/>
        <v>0</v>
      </c>
      <c r="N45" s="186">
        <f t="shared" si="19"/>
        <v>0</v>
      </c>
      <c r="O45" s="186">
        <f t="shared" si="19"/>
        <v>0</v>
      </c>
      <c r="P45" s="186">
        <f t="shared" si="19"/>
        <v>0</v>
      </c>
      <c r="Q45" s="186">
        <f t="shared" si="19"/>
        <v>0</v>
      </c>
      <c r="R45" s="186">
        <f t="shared" si="19"/>
        <v>0</v>
      </c>
      <c r="S45" s="186">
        <f t="shared" si="19"/>
        <v>0</v>
      </c>
      <c r="T45" s="186">
        <f t="shared" si="19"/>
        <v>0</v>
      </c>
      <c r="U45" s="186">
        <f t="shared" si="19"/>
        <v>0</v>
      </c>
      <c r="V45" s="186">
        <f t="shared" si="19"/>
        <v>0</v>
      </c>
      <c r="W45" s="186">
        <f t="shared" si="19"/>
        <v>0</v>
      </c>
      <c r="X45" s="186">
        <f t="shared" si="19"/>
        <v>0</v>
      </c>
      <c r="Y45" s="186">
        <f t="shared" si="19"/>
        <v>0</v>
      </c>
      <c r="Z45" s="186">
        <f t="shared" si="19"/>
        <v>0</v>
      </c>
      <c r="AA45" s="186">
        <f t="shared" si="19"/>
        <v>0</v>
      </c>
      <c r="AB45" s="181" t="s">
        <v>116</v>
      </c>
      <c r="AG45" s="139">
        <f t="shared" si="10"/>
        <v>0</v>
      </c>
    </row>
    <row r="46" spans="1:37" ht="66" customHeight="1" thickBot="1" x14ac:dyDescent="0.3">
      <c r="A46" s="143" t="s">
        <v>117</v>
      </c>
      <c r="B46" s="187" t="str">
        <f>IFERROR((SUM(B7,B14,B15,B16,B17,B18)*B44),"Needs Data")</f>
        <v>Needs Data</v>
      </c>
      <c r="C46" s="187" t="str">
        <f t="shared" ref="C46:AA46" si="20">IFERROR((SUM(C7,C14,C15,C16,C17,C18)*C44),"Needs Data")</f>
        <v>Needs Data</v>
      </c>
      <c r="D46" s="187" t="str">
        <f t="shared" si="20"/>
        <v>Needs Data</v>
      </c>
      <c r="E46" s="187" t="str">
        <f t="shared" si="20"/>
        <v>Needs Data</v>
      </c>
      <c r="F46" s="187" t="str">
        <f t="shared" si="20"/>
        <v>Needs Data</v>
      </c>
      <c r="G46" s="187" t="str">
        <f t="shared" si="20"/>
        <v>Needs Data</v>
      </c>
      <c r="H46" s="187" t="str">
        <f t="shared" si="20"/>
        <v>Needs Data</v>
      </c>
      <c r="I46" s="187" t="str">
        <f t="shared" si="20"/>
        <v>Needs Data</v>
      </c>
      <c r="J46" s="187" t="str">
        <f t="shared" si="20"/>
        <v>Needs Data</v>
      </c>
      <c r="K46" s="187" t="str">
        <f t="shared" si="20"/>
        <v>Needs Data</v>
      </c>
      <c r="L46" s="187" t="str">
        <f t="shared" si="20"/>
        <v>Needs Data</v>
      </c>
      <c r="M46" s="187" t="str">
        <f t="shared" si="20"/>
        <v>Needs Data</v>
      </c>
      <c r="N46" s="187" t="str">
        <f t="shared" si="20"/>
        <v>Needs Data</v>
      </c>
      <c r="O46" s="187" t="str">
        <f t="shared" si="20"/>
        <v>Needs Data</v>
      </c>
      <c r="P46" s="187" t="str">
        <f t="shared" si="20"/>
        <v>Needs Data</v>
      </c>
      <c r="Q46" s="187" t="str">
        <f t="shared" si="20"/>
        <v>Needs Data</v>
      </c>
      <c r="R46" s="187" t="str">
        <f t="shared" si="20"/>
        <v>Needs Data</v>
      </c>
      <c r="S46" s="187" t="str">
        <f t="shared" si="20"/>
        <v>Needs Data</v>
      </c>
      <c r="T46" s="187" t="str">
        <f t="shared" si="20"/>
        <v>Needs Data</v>
      </c>
      <c r="U46" s="187" t="str">
        <f t="shared" si="20"/>
        <v>Needs Data</v>
      </c>
      <c r="V46" s="187" t="str">
        <f t="shared" si="20"/>
        <v>Needs Data</v>
      </c>
      <c r="W46" s="187" t="str">
        <f t="shared" si="20"/>
        <v>Needs Data</v>
      </c>
      <c r="X46" s="187" t="str">
        <f t="shared" si="20"/>
        <v>Needs Data</v>
      </c>
      <c r="Y46" s="187" t="str">
        <f t="shared" si="20"/>
        <v>Needs Data</v>
      </c>
      <c r="Z46" s="187" t="str">
        <f t="shared" si="20"/>
        <v>Needs Data</v>
      </c>
      <c r="AA46" s="187" t="str">
        <f t="shared" si="20"/>
        <v>Needs Data</v>
      </c>
      <c r="AB46" s="182" t="s">
        <v>118</v>
      </c>
      <c r="AG46" s="150">
        <f t="shared" si="10"/>
        <v>0</v>
      </c>
    </row>
    <row r="47" spans="1:37" ht="51.75" customHeight="1" thickTop="1" x14ac:dyDescent="0.25">
      <c r="A47" s="143" t="s">
        <v>119</v>
      </c>
      <c r="B47" s="184">
        <f>SUM(B45:B46)</f>
        <v>0</v>
      </c>
      <c r="C47" s="184">
        <f t="shared" ref="C47:U47" si="21">SUM(C45:C46)</f>
        <v>0</v>
      </c>
      <c r="D47" s="184">
        <f t="shared" si="21"/>
        <v>0</v>
      </c>
      <c r="E47" s="184">
        <f t="shared" si="21"/>
        <v>0</v>
      </c>
      <c r="F47" s="184">
        <f t="shared" si="21"/>
        <v>0</v>
      </c>
      <c r="G47" s="184">
        <f t="shared" si="21"/>
        <v>0</v>
      </c>
      <c r="H47" s="184">
        <f t="shared" si="21"/>
        <v>0</v>
      </c>
      <c r="I47" s="184">
        <f t="shared" si="21"/>
        <v>0</v>
      </c>
      <c r="J47" s="184">
        <f t="shared" si="21"/>
        <v>0</v>
      </c>
      <c r="K47" s="184">
        <f t="shared" si="21"/>
        <v>0</v>
      </c>
      <c r="L47" s="184">
        <f t="shared" si="21"/>
        <v>0</v>
      </c>
      <c r="M47" s="184">
        <f t="shared" si="21"/>
        <v>0</v>
      </c>
      <c r="N47" s="184">
        <f t="shared" si="21"/>
        <v>0</v>
      </c>
      <c r="O47" s="184">
        <f t="shared" si="21"/>
        <v>0</v>
      </c>
      <c r="P47" s="184">
        <f t="shared" si="21"/>
        <v>0</v>
      </c>
      <c r="Q47" s="184">
        <f t="shared" si="21"/>
        <v>0</v>
      </c>
      <c r="R47" s="184">
        <f t="shared" si="21"/>
        <v>0</v>
      </c>
      <c r="S47" s="184">
        <f t="shared" si="21"/>
        <v>0</v>
      </c>
      <c r="T47" s="184">
        <f t="shared" si="21"/>
        <v>0</v>
      </c>
      <c r="U47" s="184">
        <f t="shared" si="21"/>
        <v>0</v>
      </c>
      <c r="V47" s="184">
        <f t="shared" ref="V47" si="22">SUM(V45:V46)</f>
        <v>0</v>
      </c>
      <c r="W47" s="184">
        <f t="shared" ref="W47" si="23">SUM(W45:W46)</f>
        <v>0</v>
      </c>
      <c r="X47" s="184">
        <f t="shared" ref="X47" si="24">SUM(X45:X46)</f>
        <v>0</v>
      </c>
      <c r="Y47" s="184">
        <f t="shared" ref="Y47" si="25">SUM(Y45:Y46)</f>
        <v>0</v>
      </c>
      <c r="Z47" s="184">
        <f t="shared" ref="Z47" si="26">SUM(Z45:Z46)</f>
        <v>0</v>
      </c>
      <c r="AA47" s="184">
        <f t="shared" ref="AA47" si="27">SUM(AA45:AA46)</f>
        <v>0</v>
      </c>
      <c r="AB47" s="181" t="s">
        <v>120</v>
      </c>
      <c r="AG47" s="287" t="s">
        <v>121</v>
      </c>
      <c r="AH47" s="288"/>
      <c r="AI47" s="288"/>
      <c r="AJ47" s="288"/>
      <c r="AK47" s="289"/>
    </row>
    <row r="48" spans="1:37" ht="49.5" customHeight="1" thickBot="1" x14ac:dyDescent="0.3">
      <c r="A48" s="188" t="s">
        <v>122</v>
      </c>
      <c r="B48" s="280">
        <f>SUM(B47:AA47)</f>
        <v>0</v>
      </c>
      <c r="C48" s="281"/>
      <c r="D48" s="281"/>
      <c r="E48" s="281"/>
      <c r="F48" s="281"/>
      <c r="G48" s="281"/>
      <c r="H48" s="281"/>
      <c r="I48" s="281"/>
      <c r="J48" s="189"/>
      <c r="K48" s="189"/>
      <c r="L48" s="189"/>
      <c r="M48" s="189"/>
      <c r="N48" s="189"/>
      <c r="O48" s="189"/>
      <c r="P48" s="189"/>
      <c r="Q48" s="189"/>
      <c r="R48" s="189"/>
      <c r="S48" s="189"/>
      <c r="T48" s="189"/>
      <c r="U48" s="189"/>
      <c r="V48" s="189"/>
      <c r="W48" s="189"/>
      <c r="X48" s="189"/>
      <c r="Y48" s="189"/>
      <c r="Z48" s="189"/>
      <c r="AA48" s="189"/>
      <c r="AB48" s="190" t="s">
        <v>123</v>
      </c>
      <c r="AG48" s="191" t="str">
        <f>IF(SUM(AG45,AG46)=B48,"CORRECT","ERROR")</f>
        <v>CORRECT</v>
      </c>
      <c r="AH48" s="285" t="s">
        <v>124</v>
      </c>
      <c r="AI48" s="285"/>
      <c r="AJ48" s="285"/>
      <c r="AK48" s="286"/>
    </row>
    <row r="49" spans="1:37" ht="14.4" thickTop="1" thickBot="1" x14ac:dyDescent="0.3">
      <c r="A49" s="192"/>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4"/>
    </row>
    <row r="50" spans="1:37" ht="22.2" customHeight="1" thickTop="1" thickBot="1" x14ac:dyDescent="0.3">
      <c r="A50" s="297" t="s">
        <v>125</v>
      </c>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154"/>
      <c r="AC50" s="195"/>
    </row>
    <row r="51" spans="1:37" ht="40.799999999999997" thickTop="1" x14ac:dyDescent="0.3">
      <c r="A51" s="129" t="s">
        <v>126</v>
      </c>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96"/>
      <c r="AG51" s="137" t="s">
        <v>127</v>
      </c>
    </row>
    <row r="52" spans="1:37" x14ac:dyDescent="0.25">
      <c r="A52" s="134"/>
      <c r="B52" s="138" t="str">
        <f>+B$5</f>
        <v>"GHGRP Facility Name"</v>
      </c>
      <c r="C52" s="138" t="str">
        <f t="shared" ref="C52:AA52" si="28">+C$5</f>
        <v>"GHGRP Facility Name"</v>
      </c>
      <c r="D52" s="138" t="str">
        <f t="shared" si="28"/>
        <v>"GHGRP Facility Name"</v>
      </c>
      <c r="E52" s="138" t="str">
        <f t="shared" si="28"/>
        <v>"GHGRP Facility Name"</v>
      </c>
      <c r="F52" s="138" t="str">
        <f t="shared" si="28"/>
        <v>"GHGRP Facility Name"</v>
      </c>
      <c r="G52" s="138" t="str">
        <f t="shared" si="28"/>
        <v>"GHGRP Facility Name"</v>
      </c>
      <c r="H52" s="138" t="str">
        <f t="shared" si="28"/>
        <v>"GHGRP Facility Name"</v>
      </c>
      <c r="I52" s="138" t="str">
        <f t="shared" si="28"/>
        <v>"GHGRP Facility Name"</v>
      </c>
      <c r="J52" s="138" t="str">
        <f t="shared" si="28"/>
        <v>"GHGRP Facility Name"</v>
      </c>
      <c r="K52" s="138" t="str">
        <f t="shared" si="28"/>
        <v>"GHGRP Facility Name"</v>
      </c>
      <c r="L52" s="138" t="str">
        <f t="shared" si="28"/>
        <v>"GHGRP Facility Name"</v>
      </c>
      <c r="M52" s="138" t="str">
        <f t="shared" si="28"/>
        <v>"GHGRP Facility Name"</v>
      </c>
      <c r="N52" s="138" t="str">
        <f t="shared" si="28"/>
        <v>"GHGRP Facility Name"</v>
      </c>
      <c r="O52" s="138" t="str">
        <f t="shared" si="28"/>
        <v>"GHGRP Facility Name"</v>
      </c>
      <c r="P52" s="138" t="str">
        <f t="shared" si="28"/>
        <v>"GHGRP Facility Name"</v>
      </c>
      <c r="Q52" s="138" t="str">
        <f t="shared" si="28"/>
        <v>"GHGRP Facility Name"</v>
      </c>
      <c r="R52" s="138" t="str">
        <f t="shared" si="28"/>
        <v>"GHGRP Facility Name"</v>
      </c>
      <c r="S52" s="138" t="str">
        <f t="shared" si="28"/>
        <v>"GHGRP Facility Name"</v>
      </c>
      <c r="T52" s="138" t="str">
        <f t="shared" si="28"/>
        <v>"GHGRP Facility Name"</v>
      </c>
      <c r="U52" s="138" t="str">
        <f t="shared" si="28"/>
        <v>"GHGRP Facility Name"</v>
      </c>
      <c r="V52" s="138" t="str">
        <f t="shared" si="28"/>
        <v>"GHGRP Facility Name"</v>
      </c>
      <c r="W52" s="138" t="str">
        <f t="shared" si="28"/>
        <v>"GHGRP Facility Name"</v>
      </c>
      <c r="X52" s="138" t="str">
        <f t="shared" si="28"/>
        <v>"GHGRP Facility Name"</v>
      </c>
      <c r="Y52" s="138" t="str">
        <f t="shared" si="28"/>
        <v>"GHGRP Facility Name"</v>
      </c>
      <c r="Z52" s="138" t="str">
        <f t="shared" si="28"/>
        <v>"GHGRP Facility Name"</v>
      </c>
      <c r="AA52" s="138" t="str">
        <f t="shared" si="28"/>
        <v>"GHGRP Facility Name"</v>
      </c>
      <c r="AB52" s="310" t="s">
        <v>70</v>
      </c>
      <c r="AC52" s="311"/>
      <c r="AG52" s="139"/>
    </row>
    <row r="53" spans="1:37" ht="39" customHeight="1" x14ac:dyDescent="0.25">
      <c r="A53" s="143" t="s">
        <v>128</v>
      </c>
      <c r="B53" s="67">
        <v>0.87</v>
      </c>
      <c r="C53" s="67">
        <v>0.87</v>
      </c>
      <c r="D53" s="67">
        <v>0.87</v>
      </c>
      <c r="E53" s="67">
        <v>0.87</v>
      </c>
      <c r="F53" s="67">
        <v>0.87</v>
      </c>
      <c r="G53" s="67">
        <v>0.87</v>
      </c>
      <c r="H53" s="67">
        <v>0.87</v>
      </c>
      <c r="I53" s="67">
        <v>0.87</v>
      </c>
      <c r="J53" s="67">
        <v>0.87</v>
      </c>
      <c r="K53" s="67">
        <v>0.87</v>
      </c>
      <c r="L53" s="67">
        <v>0.87</v>
      </c>
      <c r="M53" s="67">
        <v>0.87</v>
      </c>
      <c r="N53" s="67">
        <v>0.87</v>
      </c>
      <c r="O53" s="67">
        <v>0.87</v>
      </c>
      <c r="P53" s="67">
        <v>0.87</v>
      </c>
      <c r="Q53" s="67">
        <v>0.87</v>
      </c>
      <c r="R53" s="67">
        <v>0.87</v>
      </c>
      <c r="S53" s="67">
        <v>0.87</v>
      </c>
      <c r="T53" s="67">
        <v>0.87</v>
      </c>
      <c r="U53" s="67">
        <v>0.87</v>
      </c>
      <c r="V53" s="67">
        <v>0.87</v>
      </c>
      <c r="W53" s="67">
        <v>0.87</v>
      </c>
      <c r="X53" s="67">
        <v>0.87</v>
      </c>
      <c r="Y53" s="67">
        <v>0.87</v>
      </c>
      <c r="Z53" s="67">
        <v>0.87</v>
      </c>
      <c r="AA53" s="67">
        <v>0.87</v>
      </c>
      <c r="AB53" s="312" t="s">
        <v>129</v>
      </c>
      <c r="AC53" s="313"/>
      <c r="AG53" s="183"/>
    </row>
    <row r="54" spans="1:37" ht="36" customHeight="1" x14ac:dyDescent="0.25">
      <c r="A54" s="143" t="s">
        <v>130</v>
      </c>
      <c r="B54" s="184">
        <f>B38</f>
        <v>0</v>
      </c>
      <c r="C54" s="184">
        <f t="shared" ref="C54:AA54" si="29">C38</f>
        <v>0</v>
      </c>
      <c r="D54" s="184">
        <f t="shared" si="29"/>
        <v>0</v>
      </c>
      <c r="E54" s="184">
        <f t="shared" si="29"/>
        <v>0</v>
      </c>
      <c r="F54" s="184">
        <f t="shared" si="29"/>
        <v>0</v>
      </c>
      <c r="G54" s="184">
        <f t="shared" si="29"/>
        <v>0</v>
      </c>
      <c r="H54" s="184">
        <f t="shared" si="29"/>
        <v>0</v>
      </c>
      <c r="I54" s="184">
        <f t="shared" si="29"/>
        <v>0</v>
      </c>
      <c r="J54" s="184">
        <f t="shared" si="29"/>
        <v>0</v>
      </c>
      <c r="K54" s="184">
        <f t="shared" si="29"/>
        <v>0</v>
      </c>
      <c r="L54" s="184">
        <f t="shared" si="29"/>
        <v>0</v>
      </c>
      <c r="M54" s="184">
        <f t="shared" si="29"/>
        <v>0</v>
      </c>
      <c r="N54" s="184">
        <f t="shared" si="29"/>
        <v>0</v>
      </c>
      <c r="O54" s="184">
        <f t="shared" si="29"/>
        <v>0</v>
      </c>
      <c r="P54" s="184">
        <f t="shared" si="29"/>
        <v>0</v>
      </c>
      <c r="Q54" s="184">
        <f t="shared" si="29"/>
        <v>0</v>
      </c>
      <c r="R54" s="184">
        <f t="shared" si="29"/>
        <v>0</v>
      </c>
      <c r="S54" s="184">
        <f t="shared" si="29"/>
        <v>0</v>
      </c>
      <c r="T54" s="184">
        <f t="shared" si="29"/>
        <v>0</v>
      </c>
      <c r="U54" s="184">
        <f t="shared" si="29"/>
        <v>0</v>
      </c>
      <c r="V54" s="184">
        <f t="shared" si="29"/>
        <v>0</v>
      </c>
      <c r="W54" s="184">
        <f t="shared" si="29"/>
        <v>0</v>
      </c>
      <c r="X54" s="184">
        <f t="shared" si="29"/>
        <v>0</v>
      </c>
      <c r="Y54" s="184">
        <f t="shared" si="29"/>
        <v>0</v>
      </c>
      <c r="Z54" s="184">
        <f t="shared" si="29"/>
        <v>0</v>
      </c>
      <c r="AA54" s="184">
        <f t="shared" si="29"/>
        <v>0</v>
      </c>
      <c r="AB54" s="314" t="s">
        <v>131</v>
      </c>
      <c r="AC54" s="315"/>
      <c r="AG54" s="139">
        <f t="shared" ref="AG54:AG55" si="30">SUM(B54:AA54)</f>
        <v>0</v>
      </c>
    </row>
    <row r="55" spans="1:37" ht="24.75" customHeight="1" thickBot="1" x14ac:dyDescent="0.3">
      <c r="A55" s="143" t="s">
        <v>132</v>
      </c>
      <c r="B55" s="184">
        <f>B54*B53</f>
        <v>0</v>
      </c>
      <c r="C55" s="184">
        <f t="shared" ref="C55:AA55" si="31">C54*C53</f>
        <v>0</v>
      </c>
      <c r="D55" s="184">
        <f t="shared" si="31"/>
        <v>0</v>
      </c>
      <c r="E55" s="184">
        <f t="shared" si="31"/>
        <v>0</v>
      </c>
      <c r="F55" s="184">
        <f t="shared" si="31"/>
        <v>0</v>
      </c>
      <c r="G55" s="184">
        <f t="shared" si="31"/>
        <v>0</v>
      </c>
      <c r="H55" s="184">
        <f t="shared" si="31"/>
        <v>0</v>
      </c>
      <c r="I55" s="184">
        <f t="shared" si="31"/>
        <v>0</v>
      </c>
      <c r="J55" s="184">
        <f t="shared" si="31"/>
        <v>0</v>
      </c>
      <c r="K55" s="184">
        <f t="shared" si="31"/>
        <v>0</v>
      </c>
      <c r="L55" s="184">
        <f t="shared" si="31"/>
        <v>0</v>
      </c>
      <c r="M55" s="184">
        <f t="shared" si="31"/>
        <v>0</v>
      </c>
      <c r="N55" s="184">
        <f t="shared" si="31"/>
        <v>0</v>
      </c>
      <c r="O55" s="184">
        <f t="shared" si="31"/>
        <v>0</v>
      </c>
      <c r="P55" s="184">
        <f t="shared" si="31"/>
        <v>0</v>
      </c>
      <c r="Q55" s="184">
        <f t="shared" si="31"/>
        <v>0</v>
      </c>
      <c r="R55" s="184">
        <f t="shared" si="31"/>
        <v>0</v>
      </c>
      <c r="S55" s="184">
        <f t="shared" si="31"/>
        <v>0</v>
      </c>
      <c r="T55" s="184">
        <f t="shared" si="31"/>
        <v>0</v>
      </c>
      <c r="U55" s="184">
        <f t="shared" si="31"/>
        <v>0</v>
      </c>
      <c r="V55" s="184">
        <f t="shared" si="31"/>
        <v>0</v>
      </c>
      <c r="W55" s="184">
        <f t="shared" si="31"/>
        <v>0</v>
      </c>
      <c r="X55" s="184">
        <f t="shared" si="31"/>
        <v>0</v>
      </c>
      <c r="Y55" s="184">
        <f t="shared" si="31"/>
        <v>0</v>
      </c>
      <c r="Z55" s="184">
        <f t="shared" si="31"/>
        <v>0</v>
      </c>
      <c r="AA55" s="184">
        <f t="shared" si="31"/>
        <v>0</v>
      </c>
      <c r="AB55" s="314" t="s">
        <v>133</v>
      </c>
      <c r="AC55" s="315"/>
      <c r="AG55" s="197">
        <f t="shared" si="30"/>
        <v>0</v>
      </c>
    </row>
    <row r="56" spans="1:37" ht="31.5" customHeight="1" thickTop="1" thickBot="1" x14ac:dyDescent="0.3">
      <c r="A56" s="188" t="s">
        <v>134</v>
      </c>
      <c r="B56" s="280">
        <f>SUM(B55:AA55)</f>
        <v>0</v>
      </c>
      <c r="C56" s="281"/>
      <c r="D56" s="281"/>
      <c r="E56" s="281"/>
      <c r="F56" s="281"/>
      <c r="G56" s="281"/>
      <c r="H56" s="281"/>
      <c r="I56" s="281"/>
      <c r="J56" s="189"/>
      <c r="K56" s="189"/>
      <c r="L56" s="189"/>
      <c r="M56" s="189"/>
      <c r="N56" s="189"/>
      <c r="O56" s="189"/>
      <c r="P56" s="189"/>
      <c r="Q56" s="189"/>
      <c r="R56" s="189"/>
      <c r="S56" s="189"/>
      <c r="T56" s="189"/>
      <c r="U56" s="189"/>
      <c r="V56" s="189"/>
      <c r="W56" s="189"/>
      <c r="X56" s="189"/>
      <c r="Y56" s="189"/>
      <c r="Z56" s="189"/>
      <c r="AA56" s="189"/>
      <c r="AB56" s="316" t="s">
        <v>135</v>
      </c>
      <c r="AC56" s="317"/>
      <c r="AG56" s="198" t="str">
        <f>IF(AG55=B56,"CORRECT","ERROR")</f>
        <v>CORRECT</v>
      </c>
      <c r="AH56" s="275" t="s">
        <v>136</v>
      </c>
      <c r="AI56" s="275"/>
      <c r="AJ56" s="275"/>
      <c r="AK56" s="276"/>
    </row>
    <row r="57" spans="1:37" ht="23.25" customHeight="1" thickTop="1" thickBot="1" x14ac:dyDescent="0.3">
      <c r="A57" s="192"/>
      <c r="B57" s="193"/>
      <c r="C57" s="193"/>
      <c r="D57" s="193"/>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4"/>
      <c r="AC57" s="194"/>
    </row>
    <row r="58" spans="1:37" ht="22.2" customHeight="1" thickTop="1" thickBot="1" x14ac:dyDescent="0.45">
      <c r="A58" s="295" t="s">
        <v>137</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154"/>
      <c r="AC58" s="195"/>
    </row>
    <row r="59" spans="1:37" ht="54" thickTop="1" x14ac:dyDescent="0.3">
      <c r="A59" s="129" t="s">
        <v>138</v>
      </c>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99"/>
      <c r="AC59" s="200"/>
      <c r="AG59" s="137" t="s">
        <v>139</v>
      </c>
    </row>
    <row r="60" spans="1:37" ht="15" customHeight="1" x14ac:dyDescent="0.3">
      <c r="A60" s="201"/>
      <c r="B60" s="138" t="str">
        <f>+B$5</f>
        <v>"GHGRP Facility Name"</v>
      </c>
      <c r="C60" s="138" t="str">
        <f t="shared" ref="C60:AA60" si="32">+C$5</f>
        <v>"GHGRP Facility Name"</v>
      </c>
      <c r="D60" s="138" t="str">
        <f t="shared" si="32"/>
        <v>"GHGRP Facility Name"</v>
      </c>
      <c r="E60" s="138" t="str">
        <f t="shared" si="32"/>
        <v>"GHGRP Facility Name"</v>
      </c>
      <c r="F60" s="138" t="str">
        <f t="shared" si="32"/>
        <v>"GHGRP Facility Name"</v>
      </c>
      <c r="G60" s="138" t="str">
        <f t="shared" si="32"/>
        <v>"GHGRP Facility Name"</v>
      </c>
      <c r="H60" s="138" t="str">
        <f t="shared" si="32"/>
        <v>"GHGRP Facility Name"</v>
      </c>
      <c r="I60" s="138" t="str">
        <f t="shared" si="32"/>
        <v>"GHGRP Facility Name"</v>
      </c>
      <c r="J60" s="138" t="str">
        <f t="shared" si="32"/>
        <v>"GHGRP Facility Name"</v>
      </c>
      <c r="K60" s="138" t="str">
        <f t="shared" si="32"/>
        <v>"GHGRP Facility Name"</v>
      </c>
      <c r="L60" s="138" t="str">
        <f t="shared" si="32"/>
        <v>"GHGRP Facility Name"</v>
      </c>
      <c r="M60" s="138" t="str">
        <f t="shared" si="32"/>
        <v>"GHGRP Facility Name"</v>
      </c>
      <c r="N60" s="138" t="str">
        <f t="shared" si="32"/>
        <v>"GHGRP Facility Name"</v>
      </c>
      <c r="O60" s="138" t="str">
        <f t="shared" si="32"/>
        <v>"GHGRP Facility Name"</v>
      </c>
      <c r="P60" s="138" t="str">
        <f t="shared" si="32"/>
        <v>"GHGRP Facility Name"</v>
      </c>
      <c r="Q60" s="138" t="str">
        <f t="shared" si="32"/>
        <v>"GHGRP Facility Name"</v>
      </c>
      <c r="R60" s="138" t="str">
        <f t="shared" si="32"/>
        <v>"GHGRP Facility Name"</v>
      </c>
      <c r="S60" s="138" t="str">
        <f t="shared" si="32"/>
        <v>"GHGRP Facility Name"</v>
      </c>
      <c r="T60" s="138" t="str">
        <f t="shared" si="32"/>
        <v>"GHGRP Facility Name"</v>
      </c>
      <c r="U60" s="138" t="str">
        <f t="shared" si="32"/>
        <v>"GHGRP Facility Name"</v>
      </c>
      <c r="V60" s="138" t="str">
        <f t="shared" si="32"/>
        <v>"GHGRP Facility Name"</v>
      </c>
      <c r="W60" s="138" t="str">
        <f t="shared" si="32"/>
        <v>"GHGRP Facility Name"</v>
      </c>
      <c r="X60" s="138" t="str">
        <f t="shared" si="32"/>
        <v>"GHGRP Facility Name"</v>
      </c>
      <c r="Y60" s="138" t="str">
        <f t="shared" si="32"/>
        <v>"GHGRP Facility Name"</v>
      </c>
      <c r="Z60" s="138" t="str">
        <f t="shared" si="32"/>
        <v>"GHGRP Facility Name"</v>
      </c>
      <c r="AA60" s="138" t="str">
        <f t="shared" si="32"/>
        <v>"GHGRP Facility Name"</v>
      </c>
      <c r="AB60" s="308" t="s">
        <v>140</v>
      </c>
      <c r="AC60" s="309"/>
      <c r="AG60" s="202"/>
    </row>
    <row r="61" spans="1:37" ht="27" thickBot="1" x14ac:dyDescent="0.35">
      <c r="A61" s="143" t="s">
        <v>141</v>
      </c>
      <c r="B61" s="203" t="str">
        <f>IFERROR(B47/(B55*'Emission Factor References'!$D$10),"Needs Data")</f>
        <v>Needs Data</v>
      </c>
      <c r="C61" s="203" t="str">
        <f>IFERROR(C47/(C55*'Emission Factor References'!$D$10),"Needs Data")</f>
        <v>Needs Data</v>
      </c>
      <c r="D61" s="203" t="str">
        <f>IFERROR(D47/(D55*'Emission Factor References'!$D$10),"Needs Data")</f>
        <v>Needs Data</v>
      </c>
      <c r="E61" s="203" t="str">
        <f>IFERROR(E47/(E55*'Emission Factor References'!$D$10),"Needs Data")</f>
        <v>Needs Data</v>
      </c>
      <c r="F61" s="203" t="str">
        <f>IFERROR(F47/(F55*'Emission Factor References'!$D$10),"Needs Data")</f>
        <v>Needs Data</v>
      </c>
      <c r="G61" s="203" t="str">
        <f>IFERROR(G47/(G55*'Emission Factor References'!$D$10),"Needs Data")</f>
        <v>Needs Data</v>
      </c>
      <c r="H61" s="203" t="str">
        <f>IFERROR(H47/(H55*'Emission Factor References'!$D$10),"Needs Data")</f>
        <v>Needs Data</v>
      </c>
      <c r="I61" s="203" t="str">
        <f>IFERROR(I47/(I55*'Emission Factor References'!$D$10),"Needs Data")</f>
        <v>Needs Data</v>
      </c>
      <c r="J61" s="203" t="str">
        <f>IFERROR(J47/(J55*'Emission Factor References'!$D$10),"Needs Data")</f>
        <v>Needs Data</v>
      </c>
      <c r="K61" s="203" t="str">
        <f>IFERROR(K47/(K55*'Emission Factor References'!$D$10),"Needs Data")</f>
        <v>Needs Data</v>
      </c>
      <c r="L61" s="203" t="str">
        <f>IFERROR(L47/(L55*'Emission Factor References'!$D$10),"Needs Data")</f>
        <v>Needs Data</v>
      </c>
      <c r="M61" s="203" t="str">
        <f>IFERROR(M47/(M55*'Emission Factor References'!$D$10),"Needs Data")</f>
        <v>Needs Data</v>
      </c>
      <c r="N61" s="203" t="str">
        <f>IFERROR(N47/(N55*'Emission Factor References'!$D$10),"Needs Data")</f>
        <v>Needs Data</v>
      </c>
      <c r="O61" s="203" t="str">
        <f>IFERROR(O47/(O55*'Emission Factor References'!$D$10),"Needs Data")</f>
        <v>Needs Data</v>
      </c>
      <c r="P61" s="203" t="str">
        <f>IFERROR(P47/(P55*'Emission Factor References'!$D$10),"Needs Data")</f>
        <v>Needs Data</v>
      </c>
      <c r="Q61" s="203" t="str">
        <f>IFERROR(Q47/(Q55*'Emission Factor References'!$D$10),"Needs Data")</f>
        <v>Needs Data</v>
      </c>
      <c r="R61" s="203" t="str">
        <f>IFERROR(R47/(R55*'Emission Factor References'!$D$10),"Needs Data")</f>
        <v>Needs Data</v>
      </c>
      <c r="S61" s="203" t="str">
        <f>IFERROR(S47/(S55*'Emission Factor References'!$D$10),"Needs Data")</f>
        <v>Needs Data</v>
      </c>
      <c r="T61" s="203" t="str">
        <f>IFERROR(T47/(T55*'Emission Factor References'!$D$10),"Needs Data")</f>
        <v>Needs Data</v>
      </c>
      <c r="U61" s="203" t="str">
        <f>IFERROR(U47/(U55*'Emission Factor References'!$D$10),"Needs Data")</f>
        <v>Needs Data</v>
      </c>
      <c r="V61" s="203" t="str">
        <f>IFERROR(V47/(V55*'Emission Factor References'!$D$10),"Needs Data")</f>
        <v>Needs Data</v>
      </c>
      <c r="W61" s="203" t="str">
        <f>IFERROR(W47/(W55*'Emission Factor References'!$D$10),"Needs Data")</f>
        <v>Needs Data</v>
      </c>
      <c r="X61" s="203" t="str">
        <f>IFERROR(X47/(X55*'Emission Factor References'!$D$10),"Needs Data")</f>
        <v>Needs Data</v>
      </c>
      <c r="Y61" s="203" t="str">
        <f>IFERROR(Y47/(Y55*'Emission Factor References'!$D$10),"Needs Data")</f>
        <v>Needs Data</v>
      </c>
      <c r="Z61" s="203" t="str">
        <f>IFERROR(Z47/(Z55*'Emission Factor References'!$D$10),"Needs Data")</f>
        <v>Needs Data</v>
      </c>
      <c r="AA61" s="203" t="str">
        <f>IFERROR(AA47/(AA55*'Emission Factor References'!$D$10),"Needs Data")</f>
        <v>Needs Data</v>
      </c>
      <c r="AB61" s="302" t="s">
        <v>142</v>
      </c>
      <c r="AC61" s="303"/>
      <c r="AG61" s="150">
        <f t="shared" ref="AG61" si="33">SUM(B61:AA61)</f>
        <v>0</v>
      </c>
    </row>
    <row r="62" spans="1:37" ht="27.6" thickTop="1" thickBot="1" x14ac:dyDescent="0.35">
      <c r="A62" s="204" t="s">
        <v>143</v>
      </c>
      <c r="B62" s="304" t="str">
        <f>IFERROR(B48/(B56*'Emission Factor References'!$D$10),"Needs Data")</f>
        <v>Needs Data</v>
      </c>
      <c r="C62" s="305"/>
      <c r="D62" s="305"/>
      <c r="E62" s="305"/>
      <c r="F62" s="305"/>
      <c r="G62" s="305"/>
      <c r="H62" s="305"/>
      <c r="I62" s="305"/>
      <c r="J62" s="205"/>
      <c r="K62" s="205"/>
      <c r="L62" s="205"/>
      <c r="M62" s="205"/>
      <c r="N62" s="205"/>
      <c r="O62" s="205"/>
      <c r="P62" s="205"/>
      <c r="Q62" s="205"/>
      <c r="R62" s="205"/>
      <c r="S62" s="205"/>
      <c r="T62" s="205"/>
      <c r="U62" s="205"/>
      <c r="V62" s="205"/>
      <c r="W62" s="205"/>
      <c r="X62" s="205"/>
      <c r="Y62" s="205"/>
      <c r="Z62" s="205"/>
      <c r="AA62" s="205"/>
      <c r="AB62" s="306" t="s">
        <v>144</v>
      </c>
      <c r="AC62" s="307"/>
      <c r="AG62" s="198" t="e">
        <f>IF(SUM(B47:AA47)/(AG55*'Emission Factor References'!$D$22)=B62,"CORRECT","ERROR")</f>
        <v>#DIV/0!</v>
      </c>
      <c r="AH62" s="275" t="s">
        <v>145</v>
      </c>
      <c r="AI62" s="275"/>
      <c r="AJ62" s="275"/>
      <c r="AK62" s="276"/>
    </row>
    <row r="63" spans="1:37" ht="15" thickTop="1" x14ac:dyDescent="0.3">
      <c r="AB63"/>
      <c r="AC63"/>
      <c r="AD63"/>
      <c r="AE63"/>
      <c r="AF63"/>
    </row>
    <row r="64" spans="1:37" ht="14.4" x14ac:dyDescent="0.3">
      <c r="AB64"/>
      <c r="AC64"/>
      <c r="AD64"/>
      <c r="AE64"/>
      <c r="AF64"/>
    </row>
    <row r="65" spans="28:32" ht="14.4" x14ac:dyDescent="0.3">
      <c r="AB65"/>
      <c r="AC65"/>
      <c r="AD65"/>
      <c r="AE65"/>
      <c r="AF65"/>
    </row>
  </sheetData>
  <sheetProtection algorithmName="SHA-512" hashValue="p63hHbxHUMLpQpyr2dzAfhNZabQdRtzZhjHiPDmCpJGcTXHWmQ8MoTjw5FPWOsIiKsxEEq0jv/Hhqzi3Bsy0EA==" saltValue="K6M/32oDYvPuhH7oAJNhCw==" spinCount="100000" sheet="1" objects="1" scenarios="1" formatColumns="0" formatRows="0"/>
  <mergeCells count="26">
    <mergeCell ref="B1:E1"/>
    <mergeCell ref="AB61:AC61"/>
    <mergeCell ref="B62:I62"/>
    <mergeCell ref="AB62:AC62"/>
    <mergeCell ref="AB60:AC60"/>
    <mergeCell ref="B28:I28"/>
    <mergeCell ref="AB52:AC52"/>
    <mergeCell ref="AB53:AC53"/>
    <mergeCell ref="AB54:AC54"/>
    <mergeCell ref="AB55:AC55"/>
    <mergeCell ref="B56:I56"/>
    <mergeCell ref="AB56:AC56"/>
    <mergeCell ref="A21:I21"/>
    <mergeCell ref="A2:AA2"/>
    <mergeCell ref="B4:AA4"/>
    <mergeCell ref="AH56:AK56"/>
    <mergeCell ref="AH62:AK62"/>
    <mergeCell ref="B23:I23"/>
    <mergeCell ref="B48:I48"/>
    <mergeCell ref="A26:I26"/>
    <mergeCell ref="AH48:AK48"/>
    <mergeCell ref="AG47:AK47"/>
    <mergeCell ref="A30:AA30"/>
    <mergeCell ref="A35:AA35"/>
    <mergeCell ref="A58:AA58"/>
    <mergeCell ref="A50:AA50"/>
  </mergeCells>
  <hyperlinks>
    <hyperlink ref="AB6" location="'GHGRP Ref &amp; Methodology'!B6" display="GHGRP Reference" xr:uid="{4B9B663F-05AE-46B9-8E23-116550638222}"/>
    <hyperlink ref="AC6" location="'GHGRP Ref &amp; Methodology'!C6" display="Description" xr:uid="{4BE34577-BA47-4497-96D5-9698075918EB}"/>
    <hyperlink ref="AB7" location="'GHGRP Ref &amp; Methodology'!B7" display="GHGRP Reference" xr:uid="{0DB3C88C-24F1-4CEA-B8BD-A659E3BC4F8E}"/>
    <hyperlink ref="AB8" location="'GHGRP Ref &amp; Methodology'!B8" display="GHGRP Reference" xr:uid="{D73B306A-B5A8-446C-ADAF-18123B8B0486}"/>
    <hyperlink ref="AB9" location="'GHGRP Ref &amp; Methodology'!B9" display="GHGRP Reference" xr:uid="{0FF69FF5-43FE-4492-BDFD-7FE0FFC5B3DB}"/>
    <hyperlink ref="AB10" location="'GHGRP Ref &amp; Methodology'!B10" display="GHGRP Reference" xr:uid="{30938ACE-072B-4E6A-9231-EF3F156C49A8}"/>
    <hyperlink ref="AB11" location="'GHGRP Ref &amp; Methodology'!B11" display="GHGRP Reference" xr:uid="{C3830227-CD2C-42CB-8A1E-20BF54E332F7}"/>
    <hyperlink ref="AB12" location="'GHGRP Ref &amp; Methodology'!B12" display="GHGRP Reference" xr:uid="{B13E791D-75A1-4796-A67A-B8B005099975}"/>
    <hyperlink ref="AB13" location="'GHGRP Ref &amp; Methodology'!B13" display="GHGRP Reference" xr:uid="{B3C6A6C5-11B8-496A-9C90-9A83D5385B6E}"/>
    <hyperlink ref="AB14" location="'GHGRP Ref &amp; Methodology'!B14" display="GHGRP Reference" xr:uid="{BD208713-1850-470F-9D38-48ECA379E09B}"/>
    <hyperlink ref="AB15" location="'GHGRP Ref &amp; Methodology'!B15" display="GHGRP Reference" xr:uid="{D8AB6CCE-6335-42FE-B0DD-F0167A826602}"/>
    <hyperlink ref="AB16" location="'GHGRP Ref &amp; Methodology'!B16" display="GHGRP Reference" xr:uid="{131D428F-F9C1-4E1B-8A16-D3562E81C744}"/>
    <hyperlink ref="AB17" location="'GHGRP Ref &amp; Methodology'!B17" display="GHGRP Reference" xr:uid="{5D8D0635-2391-4889-80FF-95E6C75A1399}"/>
    <hyperlink ref="AB18" location="'GHGRP Ref &amp; Methodology'!B18" display="GHGRP Reference" xr:uid="{AC172F48-920F-4D82-B943-1774FE0A2DA2}"/>
    <hyperlink ref="AC7" location="'GHGRP Ref &amp; Methodology'!C7" display="Description" xr:uid="{E66D6619-5976-4052-9773-6F7F66837CEF}"/>
    <hyperlink ref="AC8" location="'GHGRP Ref &amp; Methodology'!C8" display="Description" xr:uid="{C3CB7A23-E3B7-42BA-9EE9-5FFC5C94DFA3}"/>
    <hyperlink ref="AC9" location="'GHGRP Ref &amp; Methodology'!C9" display="Description" xr:uid="{674D6037-B07F-42F2-969E-12EE2390F57B}"/>
    <hyperlink ref="AC10" location="'GHGRP Ref &amp; Methodology'!C10" display="Description" xr:uid="{C9475898-367E-41AE-993D-77B14E44FC23}"/>
    <hyperlink ref="AC11" location="'GHGRP Ref &amp; Methodology'!C11" display="Description" xr:uid="{385E4A38-AE8D-4946-949B-3E0D867915D6}"/>
    <hyperlink ref="AC12" location="'GHGRP Ref &amp; Methodology'!C12" display="Description" xr:uid="{44F49C40-E82B-41AE-BE2B-D922B945E65C}"/>
    <hyperlink ref="AC13" location="'GHGRP Ref &amp; Methodology'!C13" display="Description" xr:uid="{6A4C7006-0EDC-4B86-883F-B299080FB419}"/>
    <hyperlink ref="AC14" location="'GHGRP Ref &amp; Methodology'!C14" display="Description" xr:uid="{05E1E46F-9D4C-4C49-8A5B-952D61581A0A}"/>
    <hyperlink ref="AC15" location="'GHGRP Ref &amp; Methodology'!C15" display="Description" xr:uid="{03F7FBE1-CB73-4E53-A48E-84E6FB219372}"/>
    <hyperlink ref="AC16" location="'GHGRP Ref &amp; Methodology'!C16" display="Description" xr:uid="{F532652B-3211-41FA-BFAC-BACFB60AF200}"/>
    <hyperlink ref="AC17" location="'GHGRP Ref &amp; Methodology'!C17" display="Description" xr:uid="{C6F0D28E-DD4A-4273-A7FA-A9D085E283A4}"/>
    <hyperlink ref="AC18" location="'GHGRP Ref &amp; Methodology'!C18" display="Description" xr:uid="{184E1B89-82AE-4BDA-BB1A-682BC4411416}"/>
  </hyperlink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8B175-FEC0-4BF4-A1DA-FE8F72F3FEDF}">
  <sheetPr codeName="Sheet6">
    <tabColor theme="8"/>
  </sheetPr>
  <dimension ref="A1:AK65"/>
  <sheetViews>
    <sheetView zoomScale="85" zoomScaleNormal="85" workbookViewId="0">
      <pane xSplit="1" ySplit="5" topLeftCell="B48" activePane="bottomRight" state="frozen"/>
      <selection pane="topRight" activeCell="B1" sqref="B1"/>
      <selection pane="bottomLeft" activeCell="A6" sqref="A6"/>
      <selection pane="bottomRight" activeCell="AB53" sqref="AB53:AC53"/>
    </sheetView>
  </sheetViews>
  <sheetFormatPr defaultColWidth="8.6640625" defaultRowHeight="13.2" x14ac:dyDescent="0.25"/>
  <cols>
    <col min="1" max="1" width="48.33203125" style="1" customWidth="1"/>
    <col min="2" max="2" width="22.6640625" style="2" bestFit="1" customWidth="1"/>
    <col min="3" max="10" width="22.6640625" style="2" customWidth="1"/>
    <col min="11" max="27" width="22.6640625" style="2" hidden="1" customWidth="1"/>
    <col min="28" max="28" width="44.5546875" style="2" customWidth="1"/>
    <col min="29" max="29" width="106.33203125" style="1" customWidth="1"/>
    <col min="30" max="32" width="8.6640625" style="2"/>
    <col min="33" max="33" width="44.6640625" style="2" customWidth="1"/>
    <col min="34" max="36" width="8.6640625" style="2"/>
    <col min="37" max="37" width="13" style="2" customWidth="1"/>
    <col min="38" max="16384" width="8.6640625" style="2"/>
  </cols>
  <sheetData>
    <row r="1" spans="1:33" ht="105" customHeight="1" thickTop="1" thickBot="1" x14ac:dyDescent="0.3">
      <c r="A1" s="120" t="str">
        <f>+IF('Company Information'!$B$8&lt;&gt;"","Company:  "&amp;'Company Information'!$B$8, "Company: "&amp;"No Entry")</f>
        <v>Company:  Gas Processing Example Company</v>
      </c>
      <c r="B1" s="299" t="s">
        <v>146</v>
      </c>
      <c r="C1" s="300"/>
      <c r="D1" s="300"/>
      <c r="E1" s="301"/>
      <c r="F1" s="121"/>
      <c r="G1" s="121"/>
      <c r="H1" s="122"/>
      <c r="I1" s="122"/>
      <c r="J1" s="123"/>
      <c r="K1" s="124"/>
      <c r="L1" s="124"/>
      <c r="M1" s="124"/>
      <c r="N1" s="124"/>
      <c r="O1" s="124"/>
      <c r="P1" s="124"/>
      <c r="Q1" s="124"/>
      <c r="R1" s="124"/>
      <c r="S1" s="124"/>
      <c r="T1" s="124"/>
      <c r="U1" s="124"/>
      <c r="V1" s="124"/>
      <c r="W1" s="124"/>
      <c r="X1" s="124"/>
      <c r="Y1" s="124"/>
      <c r="Z1" s="124"/>
      <c r="AA1" s="124"/>
      <c r="AB1" s="125" t="s">
        <v>60</v>
      </c>
      <c r="AC1" s="126"/>
    </row>
    <row r="2" spans="1:33" ht="22.2" customHeight="1" thickTop="1" x14ac:dyDescent="0.25">
      <c r="A2" s="321" t="s">
        <v>147</v>
      </c>
      <c r="B2" s="322"/>
      <c r="C2" s="322"/>
      <c r="D2" s="322"/>
      <c r="E2" s="322"/>
      <c r="F2" s="322"/>
      <c r="G2" s="322"/>
      <c r="H2" s="322"/>
      <c r="I2" s="322"/>
      <c r="J2" s="322"/>
      <c r="K2" s="322"/>
      <c r="L2" s="322"/>
      <c r="M2" s="322"/>
      <c r="N2" s="322"/>
      <c r="O2" s="322"/>
      <c r="P2" s="322"/>
      <c r="Q2" s="322"/>
      <c r="R2" s="322"/>
      <c r="S2" s="322"/>
      <c r="T2" s="322"/>
      <c r="U2" s="322"/>
      <c r="V2" s="322"/>
      <c r="W2" s="322"/>
      <c r="X2" s="322"/>
      <c r="Y2" s="322"/>
      <c r="Z2" s="322"/>
      <c r="AA2" s="322"/>
      <c r="AB2" s="127"/>
      <c r="AC2" s="128"/>
    </row>
    <row r="3" spans="1:33" s="133" customFormat="1" ht="18" thickBot="1" x14ac:dyDescent="0.35">
      <c r="A3" s="129" t="s">
        <v>62</v>
      </c>
      <c r="B3" s="130"/>
      <c r="C3" s="130"/>
      <c r="D3" s="130"/>
      <c r="E3" s="130"/>
      <c r="F3" s="130"/>
      <c r="G3" s="130"/>
      <c r="H3" s="130"/>
      <c r="I3" s="130"/>
      <c r="J3" s="130"/>
      <c r="K3" s="130"/>
      <c r="L3" s="130"/>
      <c r="M3" s="130"/>
      <c r="N3" s="130"/>
      <c r="O3" s="130"/>
      <c r="P3" s="130"/>
      <c r="Q3" s="130"/>
      <c r="R3" s="130"/>
      <c r="S3" s="130"/>
      <c r="T3" s="130"/>
      <c r="U3" s="130"/>
      <c r="V3" s="130"/>
      <c r="W3" s="130"/>
      <c r="X3" s="130"/>
      <c r="Y3" s="130"/>
      <c r="Z3" s="130"/>
      <c r="AA3" s="130"/>
      <c r="AB3" s="131"/>
      <c r="AC3" s="132"/>
    </row>
    <row r="4" spans="1:33" s="3" customFormat="1" ht="53.4" thickTop="1" x14ac:dyDescent="0.25">
      <c r="A4" s="134" t="s">
        <v>63</v>
      </c>
      <c r="B4" s="323" t="s">
        <v>64</v>
      </c>
      <c r="C4" s="324"/>
      <c r="D4" s="324"/>
      <c r="E4" s="324"/>
      <c r="F4" s="324"/>
      <c r="G4" s="324"/>
      <c r="H4" s="324"/>
      <c r="I4" s="325"/>
      <c r="J4" s="135"/>
      <c r="K4" s="135"/>
      <c r="L4" s="135"/>
      <c r="M4" s="135"/>
      <c r="N4" s="135"/>
      <c r="O4" s="135"/>
      <c r="P4" s="135"/>
      <c r="Q4" s="135"/>
      <c r="R4" s="135"/>
      <c r="S4" s="135"/>
      <c r="T4" s="135"/>
      <c r="U4" s="135"/>
      <c r="V4" s="135"/>
      <c r="W4" s="135"/>
      <c r="X4" s="135"/>
      <c r="Y4" s="135"/>
      <c r="Z4" s="135"/>
      <c r="AA4" s="135"/>
      <c r="AB4" s="6" t="s">
        <v>65</v>
      </c>
      <c r="AC4" s="136" t="s">
        <v>66</v>
      </c>
      <c r="AG4" s="137" t="s">
        <v>148</v>
      </c>
    </row>
    <row r="5" spans="1:33" s="3" customFormat="1" x14ac:dyDescent="0.25">
      <c r="A5" s="134"/>
      <c r="B5" s="138" t="str">
        <f t="array" ref="B5:AA5">TRANSPOSE('Company Information'!E11:E36)</f>
        <v>"Non-GHGRP Facility Name"</v>
      </c>
      <c r="C5" s="138" t="str">
        <v>"Non-GHGRP Facility Name"</v>
      </c>
      <c r="D5" s="138" t="str">
        <v>"Non-GHGRP Facility Name"</v>
      </c>
      <c r="E5" s="138" t="str">
        <v>"Non-GHGRP Facility Name"</v>
      </c>
      <c r="F5" s="138" t="str">
        <v>"Non-GHGRP Facility Name"</v>
      </c>
      <c r="G5" s="138" t="str">
        <v>"Non-GHGRP Facility Name"</v>
      </c>
      <c r="H5" s="138" t="str">
        <v>"Non-GHGRP Facility Name"</v>
      </c>
      <c r="I5" s="138" t="str">
        <v>"Non-GHGRP Facility Name"</v>
      </c>
      <c r="J5" s="138" t="str">
        <v>"Non-GHGRP Facility Name"</v>
      </c>
      <c r="K5" s="138" t="str">
        <v>"Non-GHGRP Facility Name"</v>
      </c>
      <c r="L5" s="138" t="str">
        <v>"Non-GHGRP Facility Name"</v>
      </c>
      <c r="M5" s="138" t="str">
        <v>"Non-GHGRP Facility Name"</v>
      </c>
      <c r="N5" s="138" t="str">
        <v>"Non-GHGRP Facility Name"</v>
      </c>
      <c r="O5" s="138" t="str">
        <v>"Non-GHGRP Facility Name"</v>
      </c>
      <c r="P5" s="138" t="str">
        <v>"Non-GHGRP Facility Name"</v>
      </c>
      <c r="Q5" s="138" t="str">
        <v>"Non-GHGRP Facility Name"</v>
      </c>
      <c r="R5" s="138" t="str">
        <v>"Non-GHGRP Facility Name"</v>
      </c>
      <c r="S5" s="138" t="str">
        <v>"Non-GHGRP Facility Name"</v>
      </c>
      <c r="T5" s="138" t="str">
        <v>"Non-GHGRP Facility Name"</v>
      </c>
      <c r="U5" s="138" t="str">
        <v>"Non-GHGRP Facility Name"</v>
      </c>
      <c r="V5" s="138" t="str">
        <v>"Non-GHGRP Facility Name"</v>
      </c>
      <c r="W5" s="138" t="str">
        <v>"Non-GHGRP Facility Name"</v>
      </c>
      <c r="X5" s="138" t="str">
        <v>"Non-GHGRP Facility Name"</v>
      </c>
      <c r="Y5" s="138" t="str">
        <v>"Non-GHGRP Facility Name"</v>
      </c>
      <c r="Z5" s="138" t="str">
        <v>"Non-GHGRP Facility Name"</v>
      </c>
      <c r="AA5" s="208" t="str">
        <v>"Non-GHGRP Facility Name"</v>
      </c>
      <c r="AB5" s="6"/>
      <c r="AC5" s="136"/>
      <c r="AG5" s="139"/>
    </row>
    <row r="6" spans="1:33" s="3" customFormat="1" ht="26.4" x14ac:dyDescent="0.3">
      <c r="A6" s="140" t="s">
        <v>68</v>
      </c>
      <c r="B6" s="48"/>
      <c r="C6" s="48"/>
      <c r="D6" s="48"/>
      <c r="E6" s="48"/>
      <c r="F6" s="48"/>
      <c r="G6" s="48"/>
      <c r="H6" s="48"/>
      <c r="I6" s="48"/>
      <c r="J6" s="48"/>
      <c r="K6" s="48"/>
      <c r="L6" s="48"/>
      <c r="M6" s="48"/>
      <c r="N6" s="48"/>
      <c r="O6" s="48"/>
      <c r="P6" s="48"/>
      <c r="Q6" s="48"/>
      <c r="R6" s="48"/>
      <c r="S6" s="48"/>
      <c r="T6" s="48"/>
      <c r="U6" s="48"/>
      <c r="V6" s="48"/>
      <c r="W6" s="48"/>
      <c r="X6" s="48"/>
      <c r="Y6" s="48"/>
      <c r="Z6" s="48"/>
      <c r="AA6" s="48"/>
      <c r="AB6" s="209" t="s">
        <v>69</v>
      </c>
      <c r="AC6" s="210" t="s">
        <v>70</v>
      </c>
      <c r="AG6" s="139">
        <f>SUM(B6:AA6)</f>
        <v>0</v>
      </c>
    </row>
    <row r="7" spans="1:33" ht="14.4" x14ac:dyDescent="0.3">
      <c r="A7" s="143" t="s">
        <v>71</v>
      </c>
      <c r="B7" s="48"/>
      <c r="C7" s="48"/>
      <c r="D7" s="48"/>
      <c r="E7" s="48"/>
      <c r="F7" s="48"/>
      <c r="G7" s="48"/>
      <c r="H7" s="48"/>
      <c r="I7" s="48"/>
      <c r="J7" s="48"/>
      <c r="K7" s="48"/>
      <c r="L7" s="48"/>
      <c r="M7" s="48"/>
      <c r="N7" s="48"/>
      <c r="O7" s="48"/>
      <c r="P7" s="48"/>
      <c r="Q7" s="48"/>
      <c r="R7" s="48"/>
      <c r="S7" s="48"/>
      <c r="T7" s="48"/>
      <c r="U7" s="48"/>
      <c r="V7" s="48"/>
      <c r="W7" s="48"/>
      <c r="X7" s="48"/>
      <c r="Y7" s="48"/>
      <c r="Z7" s="48"/>
      <c r="AA7" s="48"/>
      <c r="AB7" s="209" t="s">
        <v>69</v>
      </c>
      <c r="AC7" s="210" t="s">
        <v>70</v>
      </c>
      <c r="AG7" s="139">
        <f>SUM(B7:AA7)</f>
        <v>0</v>
      </c>
    </row>
    <row r="8" spans="1:33" ht="14.4" x14ac:dyDescent="0.3">
      <c r="A8" s="143" t="s">
        <v>72</v>
      </c>
      <c r="B8" s="48"/>
      <c r="C8" s="48"/>
      <c r="D8" s="48"/>
      <c r="E8" s="48"/>
      <c r="F8" s="48"/>
      <c r="G8" s="48"/>
      <c r="H8" s="48"/>
      <c r="I8" s="48"/>
      <c r="J8" s="48"/>
      <c r="K8" s="48"/>
      <c r="L8" s="48"/>
      <c r="M8" s="48"/>
      <c r="N8" s="48"/>
      <c r="O8" s="48"/>
      <c r="P8" s="48"/>
      <c r="Q8" s="48"/>
      <c r="R8" s="48"/>
      <c r="S8" s="48"/>
      <c r="T8" s="48"/>
      <c r="U8" s="48"/>
      <c r="V8" s="48"/>
      <c r="W8" s="48"/>
      <c r="X8" s="48"/>
      <c r="Y8" s="48"/>
      <c r="Z8" s="48"/>
      <c r="AA8" s="48"/>
      <c r="AB8" s="209" t="s">
        <v>69</v>
      </c>
      <c r="AC8" s="210" t="s">
        <v>70</v>
      </c>
      <c r="AG8" s="139">
        <f t="shared" ref="AG8:AG19" si="0">SUM(B8:AA8)</f>
        <v>0</v>
      </c>
    </row>
    <row r="9" spans="1:33" ht="14.4" x14ac:dyDescent="0.3">
      <c r="A9" s="143" t="s">
        <v>73</v>
      </c>
      <c r="B9" s="48"/>
      <c r="C9" s="48"/>
      <c r="D9" s="48"/>
      <c r="E9" s="48"/>
      <c r="F9" s="48"/>
      <c r="G9" s="48"/>
      <c r="H9" s="48"/>
      <c r="I9" s="48"/>
      <c r="J9" s="48"/>
      <c r="K9" s="48"/>
      <c r="L9" s="48"/>
      <c r="M9" s="48"/>
      <c r="N9" s="48"/>
      <c r="O9" s="48"/>
      <c r="P9" s="48"/>
      <c r="Q9" s="48"/>
      <c r="R9" s="48"/>
      <c r="S9" s="48"/>
      <c r="T9" s="48"/>
      <c r="U9" s="48"/>
      <c r="V9" s="48"/>
      <c r="W9" s="48"/>
      <c r="X9" s="48"/>
      <c r="Y9" s="48"/>
      <c r="Z9" s="48"/>
      <c r="AA9" s="48"/>
      <c r="AB9" s="209" t="s">
        <v>69</v>
      </c>
      <c r="AC9" s="210" t="s">
        <v>70</v>
      </c>
      <c r="AG9" s="139">
        <f t="shared" si="0"/>
        <v>0</v>
      </c>
    </row>
    <row r="10" spans="1:33" ht="14.4" x14ac:dyDescent="0.3">
      <c r="A10" s="143" t="s">
        <v>74</v>
      </c>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209" t="s">
        <v>69</v>
      </c>
      <c r="AC10" s="210" t="s">
        <v>70</v>
      </c>
      <c r="AG10" s="139">
        <f t="shared" si="0"/>
        <v>0</v>
      </c>
    </row>
    <row r="11" spans="1:33" ht="14.4" x14ac:dyDescent="0.3">
      <c r="A11" s="140" t="s">
        <v>75</v>
      </c>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209" t="s">
        <v>69</v>
      </c>
      <c r="AC11" s="210" t="s">
        <v>70</v>
      </c>
      <c r="AG11" s="139">
        <f t="shared" si="0"/>
        <v>0</v>
      </c>
    </row>
    <row r="12" spans="1:33" ht="14.4" x14ac:dyDescent="0.3">
      <c r="A12" s="143" t="s">
        <v>76</v>
      </c>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209" t="s">
        <v>69</v>
      </c>
      <c r="AC12" s="210" t="s">
        <v>70</v>
      </c>
      <c r="AG12" s="139">
        <f t="shared" si="0"/>
        <v>0</v>
      </c>
    </row>
    <row r="13" spans="1:33" ht="14.4" x14ac:dyDescent="0.3">
      <c r="A13" s="143" t="s">
        <v>77</v>
      </c>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209" t="s">
        <v>69</v>
      </c>
      <c r="AC13" s="210" t="s">
        <v>70</v>
      </c>
      <c r="AG13" s="139">
        <f t="shared" si="0"/>
        <v>0</v>
      </c>
    </row>
    <row r="14" spans="1:33" ht="14.4" x14ac:dyDescent="0.3">
      <c r="A14" s="143" t="s">
        <v>78</v>
      </c>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209" t="s">
        <v>69</v>
      </c>
      <c r="AC14" s="210" t="s">
        <v>70</v>
      </c>
      <c r="AG14" s="139">
        <f t="shared" si="0"/>
        <v>0</v>
      </c>
    </row>
    <row r="15" spans="1:33" ht="14.4" x14ac:dyDescent="0.3">
      <c r="A15" s="143" t="s">
        <v>79</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209" t="s">
        <v>69</v>
      </c>
      <c r="AC15" s="210" t="s">
        <v>70</v>
      </c>
      <c r="AG15" s="139">
        <f t="shared" si="0"/>
        <v>0</v>
      </c>
    </row>
    <row r="16" spans="1:33" ht="14.4" x14ac:dyDescent="0.3">
      <c r="A16" s="211" t="s">
        <v>80</v>
      </c>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209" t="s">
        <v>69</v>
      </c>
      <c r="AC16" s="210" t="s">
        <v>70</v>
      </c>
      <c r="AG16" s="139">
        <f>SUM(B16:AA16)</f>
        <v>0</v>
      </c>
    </row>
    <row r="17" spans="1:33" ht="14.4" x14ac:dyDescent="0.3">
      <c r="A17" s="144" t="s">
        <v>81</v>
      </c>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209" t="s">
        <v>69</v>
      </c>
      <c r="AC17" s="210" t="s">
        <v>70</v>
      </c>
      <c r="AG17" s="139">
        <f>SUM(B17:AA17)</f>
        <v>0</v>
      </c>
    </row>
    <row r="18" spans="1:33" ht="26.4" x14ac:dyDescent="0.25">
      <c r="A18" s="144" t="s">
        <v>82</v>
      </c>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141" t="s">
        <v>69</v>
      </c>
      <c r="AC18" s="142" t="s">
        <v>70</v>
      </c>
      <c r="AG18" s="139">
        <f>SUM(B18:AA18)</f>
        <v>0</v>
      </c>
    </row>
    <row r="19" spans="1:33" ht="32.25" customHeight="1" thickBot="1" x14ac:dyDescent="0.3">
      <c r="A19" s="212" t="s">
        <v>83</v>
      </c>
      <c r="B19" s="147">
        <f>SUM(B6:B18)</f>
        <v>0</v>
      </c>
      <c r="C19" s="146">
        <f t="shared" ref="C19:AA19" si="1">SUM(C6:C18)</f>
        <v>0</v>
      </c>
      <c r="D19" s="146">
        <f t="shared" si="1"/>
        <v>0</v>
      </c>
      <c r="E19" s="147">
        <f t="shared" si="1"/>
        <v>0</v>
      </c>
      <c r="F19" s="146">
        <f t="shared" si="1"/>
        <v>0</v>
      </c>
      <c r="G19" s="146">
        <f t="shared" si="1"/>
        <v>0</v>
      </c>
      <c r="H19" s="146">
        <f t="shared" si="1"/>
        <v>0</v>
      </c>
      <c r="I19" s="147">
        <f t="shared" si="1"/>
        <v>0</v>
      </c>
      <c r="J19" s="147">
        <f t="shared" si="1"/>
        <v>0</v>
      </c>
      <c r="K19" s="146">
        <f t="shared" si="1"/>
        <v>0</v>
      </c>
      <c r="L19" s="146">
        <f t="shared" si="1"/>
        <v>0</v>
      </c>
      <c r="M19" s="147">
        <f t="shared" si="1"/>
        <v>0</v>
      </c>
      <c r="N19" s="146">
        <f t="shared" si="1"/>
        <v>0</v>
      </c>
      <c r="O19" s="146">
        <f t="shared" si="1"/>
        <v>0</v>
      </c>
      <c r="P19" s="146">
        <f t="shared" si="1"/>
        <v>0</v>
      </c>
      <c r="Q19" s="146">
        <f t="shared" si="1"/>
        <v>0</v>
      </c>
      <c r="R19" s="146">
        <f t="shared" si="1"/>
        <v>0</v>
      </c>
      <c r="S19" s="146">
        <f t="shared" si="1"/>
        <v>0</v>
      </c>
      <c r="T19" s="147">
        <f t="shared" si="1"/>
        <v>0</v>
      </c>
      <c r="U19" s="146">
        <f t="shared" si="1"/>
        <v>0</v>
      </c>
      <c r="V19" s="146">
        <f t="shared" si="1"/>
        <v>0</v>
      </c>
      <c r="W19" s="147">
        <f t="shared" si="1"/>
        <v>0</v>
      </c>
      <c r="X19" s="147">
        <f t="shared" si="1"/>
        <v>0</v>
      </c>
      <c r="Y19" s="147">
        <f t="shared" si="1"/>
        <v>0</v>
      </c>
      <c r="Z19" s="147">
        <f t="shared" si="1"/>
        <v>0</v>
      </c>
      <c r="AA19" s="146">
        <f t="shared" si="1"/>
        <v>0</v>
      </c>
      <c r="AB19" s="148"/>
      <c r="AC19" s="149"/>
      <c r="AG19" s="150">
        <f t="shared" si="0"/>
        <v>0</v>
      </c>
    </row>
    <row r="20" spans="1:33" ht="21" customHeight="1" thickTop="1" thickBot="1" x14ac:dyDescent="0.3">
      <c r="A20" s="213"/>
      <c r="B20" s="153"/>
      <c r="C20" s="152"/>
      <c r="D20" s="152"/>
      <c r="E20" s="153"/>
      <c r="F20" s="152"/>
      <c r="G20" s="152"/>
      <c r="H20" s="152"/>
      <c r="I20" s="152"/>
      <c r="J20" s="153"/>
      <c r="K20" s="152"/>
      <c r="L20" s="152"/>
      <c r="M20" s="153"/>
      <c r="N20" s="152"/>
      <c r="O20" s="152"/>
      <c r="P20" s="152"/>
      <c r="Q20" s="152"/>
      <c r="R20" s="152"/>
      <c r="S20" s="152"/>
      <c r="T20" s="153"/>
      <c r="U20" s="152"/>
      <c r="V20" s="152"/>
      <c r="W20" s="153"/>
      <c r="X20" s="153"/>
      <c r="Y20" s="153"/>
      <c r="Z20" s="153"/>
      <c r="AA20" s="152"/>
      <c r="AC20" s="214"/>
    </row>
    <row r="21" spans="1:33" ht="21.75" hidden="1" customHeight="1" thickTop="1" thickBot="1" x14ac:dyDescent="0.3">
      <c r="A21" s="318" t="s">
        <v>84</v>
      </c>
      <c r="B21" s="319"/>
      <c r="C21" s="319"/>
      <c r="D21" s="319"/>
      <c r="E21" s="319"/>
      <c r="F21" s="319"/>
      <c r="G21" s="319"/>
      <c r="H21" s="319"/>
      <c r="I21" s="320"/>
      <c r="J21" s="155"/>
      <c r="K21" s="155"/>
      <c r="L21" s="155"/>
      <c r="M21" s="155"/>
      <c r="N21" s="155"/>
      <c r="O21" s="155"/>
      <c r="P21" s="155"/>
      <c r="Q21" s="155"/>
      <c r="R21" s="155"/>
      <c r="S21" s="155"/>
      <c r="T21" s="155"/>
      <c r="U21" s="155"/>
      <c r="V21" s="155"/>
      <c r="W21" s="155"/>
      <c r="X21" s="155"/>
      <c r="Y21" s="155"/>
      <c r="Z21" s="155"/>
      <c r="AA21" s="155"/>
      <c r="AB21" s="156"/>
      <c r="AC21" s="215"/>
      <c r="AG21" s="157"/>
    </row>
    <row r="22" spans="1:33" ht="18.600000000000001" hidden="1" thickTop="1" thickBot="1" x14ac:dyDescent="0.35">
      <c r="A22" s="158" t="s">
        <v>85</v>
      </c>
      <c r="B22" s="159"/>
      <c r="C22" s="159"/>
      <c r="D22" s="159"/>
      <c r="E22" s="159"/>
      <c r="F22" s="159"/>
      <c r="G22" s="159"/>
      <c r="H22" s="159"/>
      <c r="I22" s="159"/>
      <c r="J22" s="159"/>
      <c r="K22" s="159"/>
      <c r="L22" s="159"/>
      <c r="M22" s="159"/>
      <c r="N22" s="159"/>
      <c r="O22" s="159"/>
      <c r="P22" s="159"/>
      <c r="Q22" s="159"/>
      <c r="R22" s="159"/>
      <c r="S22" s="159"/>
      <c r="T22" s="159"/>
      <c r="U22" s="159"/>
      <c r="V22" s="159"/>
      <c r="W22" s="159"/>
      <c r="X22" s="159"/>
      <c r="Y22" s="159"/>
      <c r="Z22" s="159"/>
      <c r="AA22" s="159"/>
      <c r="AB22" s="160"/>
      <c r="AC22" s="2"/>
      <c r="AG22" s="157"/>
    </row>
    <row r="23" spans="1:33" s="3" customFormat="1" ht="40.200000000000003" hidden="1" thickTop="1" x14ac:dyDescent="0.25">
      <c r="A23" s="161" t="s">
        <v>63</v>
      </c>
      <c r="B23" s="277" t="s">
        <v>86</v>
      </c>
      <c r="C23" s="278"/>
      <c r="D23" s="278"/>
      <c r="E23" s="278"/>
      <c r="F23" s="278"/>
      <c r="G23" s="278"/>
      <c r="H23" s="278"/>
      <c r="I23" s="279"/>
      <c r="J23" s="162"/>
      <c r="K23" s="162"/>
      <c r="L23" s="162"/>
      <c r="M23" s="162"/>
      <c r="N23" s="162"/>
      <c r="O23" s="162"/>
      <c r="P23" s="162"/>
      <c r="Q23" s="162"/>
      <c r="R23" s="162"/>
      <c r="S23" s="162"/>
      <c r="T23" s="162"/>
      <c r="U23" s="162"/>
      <c r="V23" s="162"/>
      <c r="W23" s="162"/>
      <c r="X23" s="162"/>
      <c r="Y23" s="162"/>
      <c r="Z23" s="162"/>
      <c r="AA23" s="162"/>
      <c r="AB23" s="113" t="s">
        <v>87</v>
      </c>
      <c r="AG23" s="164" t="s">
        <v>149</v>
      </c>
    </row>
    <row r="24" spans="1:33" s="3" customFormat="1" hidden="1" x14ac:dyDescent="0.25">
      <c r="A24" s="161"/>
      <c r="B24" s="38" t="str">
        <f>B$5</f>
        <v>"Non-GHGRP Facility Name"</v>
      </c>
      <c r="C24" s="38" t="str">
        <f t="shared" ref="C24:AA24" si="2">C$5</f>
        <v>"Non-GHGRP Facility Name"</v>
      </c>
      <c r="D24" s="38" t="str">
        <f t="shared" si="2"/>
        <v>"Non-GHGRP Facility Name"</v>
      </c>
      <c r="E24" s="38" t="str">
        <f t="shared" si="2"/>
        <v>"Non-GHGRP Facility Name"</v>
      </c>
      <c r="F24" s="38" t="str">
        <f t="shared" si="2"/>
        <v>"Non-GHGRP Facility Name"</v>
      </c>
      <c r="G24" s="38" t="str">
        <f t="shared" si="2"/>
        <v>"Non-GHGRP Facility Name"</v>
      </c>
      <c r="H24" s="38" t="str">
        <f t="shared" si="2"/>
        <v>"Non-GHGRP Facility Name"</v>
      </c>
      <c r="I24" s="38" t="str">
        <f t="shared" si="2"/>
        <v>"Non-GHGRP Facility Name"</v>
      </c>
      <c r="J24" s="38" t="str">
        <f t="shared" si="2"/>
        <v>"Non-GHGRP Facility Name"</v>
      </c>
      <c r="K24" s="38" t="str">
        <f t="shared" si="2"/>
        <v>"Non-GHGRP Facility Name"</v>
      </c>
      <c r="L24" s="38" t="str">
        <f t="shared" si="2"/>
        <v>"Non-GHGRP Facility Name"</v>
      </c>
      <c r="M24" s="38" t="str">
        <f t="shared" si="2"/>
        <v>"Non-GHGRP Facility Name"</v>
      </c>
      <c r="N24" s="38" t="str">
        <f t="shared" si="2"/>
        <v>"Non-GHGRP Facility Name"</v>
      </c>
      <c r="O24" s="38" t="str">
        <f t="shared" si="2"/>
        <v>"Non-GHGRP Facility Name"</v>
      </c>
      <c r="P24" s="38" t="str">
        <f t="shared" si="2"/>
        <v>"Non-GHGRP Facility Name"</v>
      </c>
      <c r="Q24" s="38" t="str">
        <f t="shared" si="2"/>
        <v>"Non-GHGRP Facility Name"</v>
      </c>
      <c r="R24" s="38" t="str">
        <f t="shared" si="2"/>
        <v>"Non-GHGRP Facility Name"</v>
      </c>
      <c r="S24" s="38" t="str">
        <f t="shared" si="2"/>
        <v>"Non-GHGRP Facility Name"</v>
      </c>
      <c r="T24" s="38" t="str">
        <f t="shared" si="2"/>
        <v>"Non-GHGRP Facility Name"</v>
      </c>
      <c r="U24" s="38" t="str">
        <f t="shared" si="2"/>
        <v>"Non-GHGRP Facility Name"</v>
      </c>
      <c r="V24" s="38" t="str">
        <f t="shared" si="2"/>
        <v>"Non-GHGRP Facility Name"</v>
      </c>
      <c r="W24" s="38" t="str">
        <f t="shared" si="2"/>
        <v>"Non-GHGRP Facility Name"</v>
      </c>
      <c r="X24" s="38" t="str">
        <f t="shared" si="2"/>
        <v>"Non-GHGRP Facility Name"</v>
      </c>
      <c r="Y24" s="38" t="str">
        <f t="shared" si="2"/>
        <v>"Non-GHGRP Facility Name"</v>
      </c>
      <c r="Z24" s="38" t="str">
        <f t="shared" si="2"/>
        <v>"Non-GHGRP Facility Name"</v>
      </c>
      <c r="AA24" s="38" t="str">
        <f t="shared" si="2"/>
        <v>"Non-GHGRP Facility Name"</v>
      </c>
      <c r="AB24" s="113"/>
      <c r="AG24" s="165"/>
    </row>
    <row r="25" spans="1:33" ht="13.8" hidden="1" thickBot="1" x14ac:dyDescent="0.3">
      <c r="A25" s="166"/>
      <c r="B25" s="167"/>
      <c r="C25" s="167"/>
      <c r="D25" s="167"/>
      <c r="E25" s="167"/>
      <c r="F25" s="167"/>
      <c r="G25" s="167"/>
      <c r="H25" s="167"/>
      <c r="I25" s="167"/>
      <c r="J25" s="167"/>
      <c r="K25" s="167"/>
      <c r="L25" s="167"/>
      <c r="M25" s="167"/>
      <c r="N25" s="167"/>
      <c r="O25" s="167"/>
      <c r="P25" s="167"/>
      <c r="Q25" s="167"/>
      <c r="R25" s="167"/>
      <c r="S25" s="167"/>
      <c r="T25" s="167"/>
      <c r="U25" s="167"/>
      <c r="V25" s="167"/>
      <c r="W25" s="167"/>
      <c r="X25" s="167"/>
      <c r="Y25" s="167"/>
      <c r="Z25" s="167"/>
      <c r="AA25" s="167"/>
      <c r="AB25" s="168"/>
      <c r="AC25" s="2"/>
      <c r="AG25" s="157"/>
    </row>
    <row r="26" spans="1:33" ht="21.75" hidden="1" customHeight="1" thickTop="1" thickBot="1" x14ac:dyDescent="0.45">
      <c r="A26" s="282" t="s">
        <v>89</v>
      </c>
      <c r="B26" s="283"/>
      <c r="C26" s="283"/>
      <c r="D26" s="283"/>
      <c r="E26" s="283"/>
      <c r="F26" s="283"/>
      <c r="G26" s="283"/>
      <c r="H26" s="283"/>
      <c r="I26" s="284"/>
      <c r="J26" s="155"/>
      <c r="K26" s="155"/>
      <c r="L26" s="155"/>
      <c r="M26" s="155"/>
      <c r="N26" s="155"/>
      <c r="O26" s="155"/>
      <c r="P26" s="155"/>
      <c r="Q26" s="155"/>
      <c r="R26" s="155"/>
      <c r="S26" s="155"/>
      <c r="T26" s="155"/>
      <c r="U26" s="155"/>
      <c r="V26" s="155"/>
      <c r="W26" s="155"/>
      <c r="X26" s="155"/>
      <c r="Y26" s="155"/>
      <c r="Z26" s="155"/>
      <c r="AA26" s="155"/>
      <c r="AB26" s="155"/>
      <c r="AC26" s="170"/>
      <c r="AG26" s="157"/>
    </row>
    <row r="27" spans="1:33" ht="18.600000000000001" hidden="1" thickTop="1" thickBot="1" x14ac:dyDescent="0.35">
      <c r="A27" s="158" t="s">
        <v>90</v>
      </c>
      <c r="B27" s="159"/>
      <c r="C27" s="159"/>
      <c r="D27" s="159"/>
      <c r="E27" s="159"/>
      <c r="F27" s="159"/>
      <c r="G27" s="159"/>
      <c r="H27" s="159"/>
      <c r="I27" s="159"/>
      <c r="J27" s="159"/>
      <c r="K27" s="159"/>
      <c r="L27" s="159"/>
      <c r="M27" s="159"/>
      <c r="N27" s="159"/>
      <c r="O27" s="159"/>
      <c r="P27" s="159"/>
      <c r="Q27" s="159"/>
      <c r="R27" s="159"/>
      <c r="S27" s="159"/>
      <c r="T27" s="159"/>
      <c r="U27" s="159"/>
      <c r="V27" s="159"/>
      <c r="W27" s="159"/>
      <c r="X27" s="159"/>
      <c r="Y27" s="159"/>
      <c r="Z27" s="159"/>
      <c r="AA27" s="159"/>
      <c r="AB27" s="157"/>
      <c r="AC27" s="171"/>
      <c r="AG27" s="157"/>
    </row>
    <row r="28" spans="1:33" s="3" customFormat="1" ht="53.4" hidden="1" thickTop="1" x14ac:dyDescent="0.25">
      <c r="A28" s="161" t="s">
        <v>63</v>
      </c>
      <c r="B28" s="277" t="s">
        <v>64</v>
      </c>
      <c r="C28" s="278"/>
      <c r="D28" s="278"/>
      <c r="E28" s="278"/>
      <c r="F28" s="278"/>
      <c r="G28" s="278"/>
      <c r="H28" s="278"/>
      <c r="I28" s="279"/>
      <c r="J28" s="162"/>
      <c r="K28" s="162"/>
      <c r="L28" s="162"/>
      <c r="M28" s="162"/>
      <c r="N28" s="162"/>
      <c r="O28" s="162"/>
      <c r="P28" s="162"/>
      <c r="Q28" s="162"/>
      <c r="R28" s="162"/>
      <c r="S28" s="162"/>
      <c r="T28" s="162"/>
      <c r="U28" s="162"/>
      <c r="V28" s="162"/>
      <c r="W28" s="162"/>
      <c r="X28" s="162"/>
      <c r="Y28" s="162"/>
      <c r="Z28" s="162"/>
      <c r="AA28" s="162"/>
      <c r="AB28" s="38" t="s">
        <v>91</v>
      </c>
      <c r="AC28" s="172" t="s">
        <v>92</v>
      </c>
      <c r="AG28" s="164" t="s">
        <v>150</v>
      </c>
    </row>
    <row r="29" spans="1:33" s="3" customFormat="1" ht="13.8" hidden="1" thickBot="1" x14ac:dyDescent="0.3">
      <c r="A29" s="206"/>
      <c r="B29" s="207" t="str">
        <f>B$5</f>
        <v>"Non-GHGRP Facility Name"</v>
      </c>
      <c r="C29" s="207" t="str">
        <f t="shared" ref="C29:AA29" si="3">C$5</f>
        <v>"Non-GHGRP Facility Name"</v>
      </c>
      <c r="D29" s="207" t="str">
        <f t="shared" si="3"/>
        <v>"Non-GHGRP Facility Name"</v>
      </c>
      <c r="E29" s="207" t="str">
        <f t="shared" si="3"/>
        <v>"Non-GHGRP Facility Name"</v>
      </c>
      <c r="F29" s="207" t="str">
        <f t="shared" si="3"/>
        <v>"Non-GHGRP Facility Name"</v>
      </c>
      <c r="G29" s="207" t="str">
        <f t="shared" si="3"/>
        <v>"Non-GHGRP Facility Name"</v>
      </c>
      <c r="H29" s="207" t="str">
        <f t="shared" si="3"/>
        <v>"Non-GHGRP Facility Name"</v>
      </c>
      <c r="I29" s="207" t="str">
        <f t="shared" si="3"/>
        <v>"Non-GHGRP Facility Name"</v>
      </c>
      <c r="J29" s="207" t="str">
        <f t="shared" si="3"/>
        <v>"Non-GHGRP Facility Name"</v>
      </c>
      <c r="K29" s="207" t="str">
        <f t="shared" si="3"/>
        <v>"Non-GHGRP Facility Name"</v>
      </c>
      <c r="L29" s="207" t="str">
        <f t="shared" si="3"/>
        <v>"Non-GHGRP Facility Name"</v>
      </c>
      <c r="M29" s="207" t="str">
        <f t="shared" si="3"/>
        <v>"Non-GHGRP Facility Name"</v>
      </c>
      <c r="N29" s="207" t="str">
        <f t="shared" si="3"/>
        <v>"Non-GHGRP Facility Name"</v>
      </c>
      <c r="O29" s="207" t="str">
        <f t="shared" si="3"/>
        <v>"Non-GHGRP Facility Name"</v>
      </c>
      <c r="P29" s="207" t="str">
        <f t="shared" si="3"/>
        <v>"Non-GHGRP Facility Name"</v>
      </c>
      <c r="Q29" s="207" t="str">
        <f t="shared" si="3"/>
        <v>"Non-GHGRP Facility Name"</v>
      </c>
      <c r="R29" s="207" t="str">
        <f t="shared" si="3"/>
        <v>"Non-GHGRP Facility Name"</v>
      </c>
      <c r="S29" s="207" t="str">
        <f t="shared" si="3"/>
        <v>"Non-GHGRP Facility Name"</v>
      </c>
      <c r="T29" s="207" t="str">
        <f t="shared" si="3"/>
        <v>"Non-GHGRP Facility Name"</v>
      </c>
      <c r="U29" s="207" t="str">
        <f t="shared" si="3"/>
        <v>"Non-GHGRP Facility Name"</v>
      </c>
      <c r="V29" s="207" t="str">
        <f t="shared" si="3"/>
        <v>"Non-GHGRP Facility Name"</v>
      </c>
      <c r="W29" s="207" t="str">
        <f t="shared" si="3"/>
        <v>"Non-GHGRP Facility Name"</v>
      </c>
      <c r="X29" s="207" t="str">
        <f t="shared" si="3"/>
        <v>"Non-GHGRP Facility Name"</v>
      </c>
      <c r="Y29" s="207" t="str">
        <f t="shared" si="3"/>
        <v>"Non-GHGRP Facility Name"</v>
      </c>
      <c r="Z29" s="207" t="str">
        <f t="shared" si="3"/>
        <v>"Non-GHGRP Facility Name"</v>
      </c>
      <c r="AA29" s="207" t="str">
        <f t="shared" si="3"/>
        <v>"Non-GHGRP Facility Name"</v>
      </c>
      <c r="AB29" s="38"/>
      <c r="AC29" s="172"/>
      <c r="AG29" s="165"/>
    </row>
    <row r="30" spans="1:33" ht="18.75" customHeight="1" thickTop="1" thickBot="1" x14ac:dyDescent="0.45">
      <c r="A30" s="290" t="s">
        <v>94</v>
      </c>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292"/>
    </row>
    <row r="31" spans="1:33" ht="40.799999999999997" thickTop="1" x14ac:dyDescent="0.3">
      <c r="A31" s="129" t="s">
        <v>95</v>
      </c>
      <c r="B31" s="176"/>
      <c r="C31" s="176"/>
      <c r="D31" s="176"/>
      <c r="E31" s="176"/>
      <c r="F31" s="176"/>
      <c r="G31" s="176"/>
      <c r="H31" s="176"/>
      <c r="I31" s="216"/>
      <c r="J31" s="216"/>
      <c r="K31" s="216"/>
      <c r="L31" s="176"/>
      <c r="M31" s="176"/>
      <c r="N31" s="176"/>
      <c r="O31" s="176"/>
      <c r="P31" s="176"/>
      <c r="Q31" s="176"/>
      <c r="R31" s="176"/>
      <c r="S31" s="176"/>
      <c r="T31" s="176"/>
      <c r="U31" s="176"/>
      <c r="V31" s="176"/>
      <c r="W31" s="176"/>
      <c r="X31" s="176"/>
      <c r="Y31" s="176"/>
      <c r="Z31" s="176"/>
      <c r="AA31" s="216"/>
      <c r="AG31" s="137" t="s">
        <v>151</v>
      </c>
    </row>
    <row r="32" spans="1:33" ht="13.8" thickBot="1" x14ac:dyDescent="0.3">
      <c r="B32" s="138" t="str">
        <f>B$5</f>
        <v>"Non-GHGRP Facility Name"</v>
      </c>
      <c r="C32" s="138" t="str">
        <f t="shared" ref="C32:AA32" si="4">C$5</f>
        <v>"Non-GHGRP Facility Name"</v>
      </c>
      <c r="D32" s="138" t="str">
        <f t="shared" si="4"/>
        <v>"Non-GHGRP Facility Name"</v>
      </c>
      <c r="E32" s="138" t="str">
        <f t="shared" si="4"/>
        <v>"Non-GHGRP Facility Name"</v>
      </c>
      <c r="F32" s="138" t="str">
        <f t="shared" si="4"/>
        <v>"Non-GHGRP Facility Name"</v>
      </c>
      <c r="G32" s="138" t="str">
        <f t="shared" si="4"/>
        <v>"Non-GHGRP Facility Name"</v>
      </c>
      <c r="H32" s="138" t="str">
        <f t="shared" si="4"/>
        <v>"Non-GHGRP Facility Name"</v>
      </c>
      <c r="I32" s="217" t="str">
        <f t="shared" si="4"/>
        <v>"Non-GHGRP Facility Name"</v>
      </c>
      <c r="J32" s="218" t="str">
        <f t="shared" si="4"/>
        <v>"Non-GHGRP Facility Name"</v>
      </c>
      <c r="K32" s="138" t="str">
        <f t="shared" si="4"/>
        <v>"Non-GHGRP Facility Name"</v>
      </c>
      <c r="L32" s="138" t="str">
        <f t="shared" si="4"/>
        <v>"Non-GHGRP Facility Name"</v>
      </c>
      <c r="M32" s="138" t="str">
        <f t="shared" si="4"/>
        <v>"Non-GHGRP Facility Name"</v>
      </c>
      <c r="N32" s="138" t="str">
        <f t="shared" si="4"/>
        <v>"Non-GHGRP Facility Name"</v>
      </c>
      <c r="O32" s="138" t="str">
        <f t="shared" si="4"/>
        <v>"Non-GHGRP Facility Name"</v>
      </c>
      <c r="P32" s="138" t="str">
        <f t="shared" si="4"/>
        <v>"Non-GHGRP Facility Name"</v>
      </c>
      <c r="Q32" s="138" t="str">
        <f t="shared" si="4"/>
        <v>"Non-GHGRP Facility Name"</v>
      </c>
      <c r="R32" s="138" t="str">
        <f t="shared" si="4"/>
        <v>"Non-GHGRP Facility Name"</v>
      </c>
      <c r="S32" s="138" t="str">
        <f t="shared" si="4"/>
        <v>"Non-GHGRP Facility Name"</v>
      </c>
      <c r="T32" s="138" t="str">
        <f t="shared" si="4"/>
        <v>"Non-GHGRP Facility Name"</v>
      </c>
      <c r="U32" s="138" t="str">
        <f t="shared" si="4"/>
        <v>"Non-GHGRP Facility Name"</v>
      </c>
      <c r="V32" s="138" t="str">
        <f t="shared" si="4"/>
        <v>"Non-GHGRP Facility Name"</v>
      </c>
      <c r="W32" s="138" t="str">
        <f t="shared" si="4"/>
        <v>"Non-GHGRP Facility Name"</v>
      </c>
      <c r="X32" s="138" t="str">
        <f t="shared" si="4"/>
        <v>"Non-GHGRP Facility Name"</v>
      </c>
      <c r="Y32" s="138" t="str">
        <f t="shared" si="4"/>
        <v>"Non-GHGRP Facility Name"</v>
      </c>
      <c r="Z32" s="138" t="str">
        <f t="shared" si="4"/>
        <v>"Non-GHGRP Facility Name"</v>
      </c>
      <c r="AA32" s="219" t="str">
        <f t="shared" si="4"/>
        <v>"Non-GHGRP Facility Name"</v>
      </c>
      <c r="AB32" s="163"/>
      <c r="AG32" s="139"/>
    </row>
    <row r="33" spans="1:37" ht="33" customHeight="1" thickTop="1" thickBot="1" x14ac:dyDescent="0.3">
      <c r="A33" s="178" t="s">
        <v>97</v>
      </c>
      <c r="B33" s="179">
        <f>B19</f>
        <v>0</v>
      </c>
      <c r="C33" s="179">
        <f t="shared" ref="C33:AA33" si="5">C19</f>
        <v>0</v>
      </c>
      <c r="D33" s="179">
        <f t="shared" si="5"/>
        <v>0</v>
      </c>
      <c r="E33" s="179">
        <f t="shared" si="5"/>
        <v>0</v>
      </c>
      <c r="F33" s="179">
        <f t="shared" si="5"/>
        <v>0</v>
      </c>
      <c r="G33" s="179">
        <f t="shared" si="5"/>
        <v>0</v>
      </c>
      <c r="H33" s="179">
        <f t="shared" si="5"/>
        <v>0</v>
      </c>
      <c r="I33" s="179">
        <f t="shared" si="5"/>
        <v>0</v>
      </c>
      <c r="J33" s="179">
        <f t="shared" si="5"/>
        <v>0</v>
      </c>
      <c r="K33" s="179">
        <f t="shared" si="5"/>
        <v>0</v>
      </c>
      <c r="L33" s="179">
        <f t="shared" si="5"/>
        <v>0</v>
      </c>
      <c r="M33" s="179">
        <f t="shared" si="5"/>
        <v>0</v>
      </c>
      <c r="N33" s="179">
        <f t="shared" si="5"/>
        <v>0</v>
      </c>
      <c r="O33" s="179">
        <f t="shared" si="5"/>
        <v>0</v>
      </c>
      <c r="P33" s="179">
        <f t="shared" si="5"/>
        <v>0</v>
      </c>
      <c r="Q33" s="179">
        <f t="shared" si="5"/>
        <v>0</v>
      </c>
      <c r="R33" s="179">
        <f t="shared" si="5"/>
        <v>0</v>
      </c>
      <c r="S33" s="179">
        <f t="shared" si="5"/>
        <v>0</v>
      </c>
      <c r="T33" s="179">
        <f t="shared" si="5"/>
        <v>0</v>
      </c>
      <c r="U33" s="179">
        <f t="shared" si="5"/>
        <v>0</v>
      </c>
      <c r="V33" s="179">
        <f t="shared" si="5"/>
        <v>0</v>
      </c>
      <c r="W33" s="179">
        <f t="shared" si="5"/>
        <v>0</v>
      </c>
      <c r="X33" s="179">
        <f t="shared" si="5"/>
        <v>0</v>
      </c>
      <c r="Y33" s="179">
        <f t="shared" si="5"/>
        <v>0</v>
      </c>
      <c r="Z33" s="179">
        <f t="shared" si="5"/>
        <v>0</v>
      </c>
      <c r="AA33" s="220">
        <f t="shared" si="5"/>
        <v>0</v>
      </c>
      <c r="AB33" s="163"/>
      <c r="AG33" s="150">
        <f t="shared" ref="AG33" si="6">SUM(B33:AA33)</f>
        <v>0</v>
      </c>
    </row>
    <row r="34" spans="1:37" ht="14.4" thickTop="1" thickBot="1" x14ac:dyDescent="0.3">
      <c r="A34" s="151"/>
      <c r="B34" s="175"/>
      <c r="C34" s="175"/>
      <c r="D34" s="175"/>
      <c r="E34" s="175"/>
      <c r="F34" s="175"/>
      <c r="G34" s="175"/>
      <c r="H34" s="175"/>
      <c r="I34" s="175"/>
      <c r="J34" s="175"/>
      <c r="K34" s="175"/>
      <c r="L34" s="175"/>
      <c r="M34" s="175"/>
      <c r="N34" s="175"/>
      <c r="O34" s="175"/>
      <c r="P34" s="175"/>
      <c r="Q34" s="175"/>
      <c r="R34" s="175"/>
      <c r="S34" s="175"/>
      <c r="T34" s="175"/>
      <c r="U34" s="175"/>
      <c r="V34" s="175"/>
      <c r="W34" s="175"/>
      <c r="X34" s="175"/>
      <c r="Y34" s="175"/>
      <c r="Z34" s="175"/>
      <c r="AA34" s="175"/>
    </row>
    <row r="35" spans="1:37" ht="22.2" customHeight="1" thickTop="1" thickBot="1" x14ac:dyDescent="0.3">
      <c r="A35" s="293" t="s">
        <v>98</v>
      </c>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174"/>
    </row>
    <row r="36" spans="1:37" ht="54" thickTop="1" x14ac:dyDescent="0.3">
      <c r="A36" s="129" t="s">
        <v>99</v>
      </c>
      <c r="B36" s="176"/>
      <c r="C36" s="176"/>
      <c r="D36" s="176"/>
      <c r="E36" s="176"/>
      <c r="F36" s="176"/>
      <c r="G36" s="176"/>
      <c r="H36" s="176"/>
      <c r="I36" s="176"/>
      <c r="J36" s="176"/>
      <c r="K36" s="176"/>
      <c r="L36" s="176"/>
      <c r="M36" s="176"/>
      <c r="N36" s="176"/>
      <c r="O36" s="176"/>
      <c r="P36" s="176"/>
      <c r="Q36" s="176"/>
      <c r="R36" s="176"/>
      <c r="S36" s="176"/>
      <c r="T36" s="176"/>
      <c r="U36" s="176"/>
      <c r="V36" s="176"/>
      <c r="W36" s="176"/>
      <c r="X36" s="176"/>
      <c r="Y36" s="176"/>
      <c r="Z36" s="176"/>
      <c r="AA36" s="176"/>
      <c r="AB36" s="177"/>
      <c r="AG36" s="137" t="s">
        <v>152</v>
      </c>
    </row>
    <row r="37" spans="1:37" x14ac:dyDescent="0.25">
      <c r="A37" s="134"/>
      <c r="B37" s="138" t="str">
        <f>B$5</f>
        <v>"Non-GHGRP Facility Name"</v>
      </c>
      <c r="C37" s="138" t="str">
        <f t="shared" ref="C37:AA37" si="7">C$5</f>
        <v>"Non-GHGRP Facility Name"</v>
      </c>
      <c r="D37" s="138" t="str">
        <f t="shared" si="7"/>
        <v>"Non-GHGRP Facility Name"</v>
      </c>
      <c r="E37" s="138" t="str">
        <f t="shared" si="7"/>
        <v>"Non-GHGRP Facility Name"</v>
      </c>
      <c r="F37" s="138" t="str">
        <f t="shared" si="7"/>
        <v>"Non-GHGRP Facility Name"</v>
      </c>
      <c r="G37" s="138" t="str">
        <f t="shared" si="7"/>
        <v>"Non-GHGRP Facility Name"</v>
      </c>
      <c r="H37" s="138" t="str">
        <f t="shared" si="7"/>
        <v>"Non-GHGRP Facility Name"</v>
      </c>
      <c r="I37" s="138" t="str">
        <f t="shared" si="7"/>
        <v>"Non-GHGRP Facility Name"</v>
      </c>
      <c r="J37" s="138" t="str">
        <f t="shared" si="7"/>
        <v>"Non-GHGRP Facility Name"</v>
      </c>
      <c r="K37" s="138" t="str">
        <f t="shared" si="7"/>
        <v>"Non-GHGRP Facility Name"</v>
      </c>
      <c r="L37" s="138" t="str">
        <f t="shared" si="7"/>
        <v>"Non-GHGRP Facility Name"</v>
      </c>
      <c r="M37" s="138" t="str">
        <f t="shared" si="7"/>
        <v>"Non-GHGRP Facility Name"</v>
      </c>
      <c r="N37" s="138" t="str">
        <f t="shared" si="7"/>
        <v>"Non-GHGRP Facility Name"</v>
      </c>
      <c r="O37" s="138" t="str">
        <f t="shared" si="7"/>
        <v>"Non-GHGRP Facility Name"</v>
      </c>
      <c r="P37" s="138" t="str">
        <f t="shared" si="7"/>
        <v>"Non-GHGRP Facility Name"</v>
      </c>
      <c r="Q37" s="138" t="str">
        <f t="shared" si="7"/>
        <v>"Non-GHGRP Facility Name"</v>
      </c>
      <c r="R37" s="138" t="str">
        <f t="shared" si="7"/>
        <v>"Non-GHGRP Facility Name"</v>
      </c>
      <c r="S37" s="138" t="str">
        <f t="shared" si="7"/>
        <v>"Non-GHGRP Facility Name"</v>
      </c>
      <c r="T37" s="138" t="str">
        <f t="shared" si="7"/>
        <v>"Non-GHGRP Facility Name"</v>
      </c>
      <c r="U37" s="138" t="str">
        <f t="shared" si="7"/>
        <v>"Non-GHGRP Facility Name"</v>
      </c>
      <c r="V37" s="138" t="str">
        <f t="shared" si="7"/>
        <v>"Non-GHGRP Facility Name"</v>
      </c>
      <c r="W37" s="138" t="str">
        <f t="shared" si="7"/>
        <v>"Non-GHGRP Facility Name"</v>
      </c>
      <c r="X37" s="138" t="str">
        <f t="shared" si="7"/>
        <v>"Non-GHGRP Facility Name"</v>
      </c>
      <c r="Y37" s="138" t="str">
        <f t="shared" si="7"/>
        <v>"Non-GHGRP Facility Name"</v>
      </c>
      <c r="Z37" s="138" t="str">
        <f t="shared" si="7"/>
        <v>"Non-GHGRP Facility Name"</v>
      </c>
      <c r="AA37" s="138" t="str">
        <f t="shared" si="7"/>
        <v>"Non-GHGRP Facility Name"</v>
      </c>
      <c r="AB37" s="180" t="s">
        <v>70</v>
      </c>
      <c r="AG37" s="139"/>
    </row>
    <row r="38" spans="1:37" ht="39.6" x14ac:dyDescent="0.25">
      <c r="A38" s="140" t="s">
        <v>101</v>
      </c>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181" t="s">
        <v>102</v>
      </c>
      <c r="AG38" s="139">
        <f t="shared" ref="AG38" si="8">SUM(B38:AA38)</f>
        <v>0</v>
      </c>
    </row>
    <row r="39" spans="1:37" ht="52.8" x14ac:dyDescent="0.25">
      <c r="A39" s="143" t="s">
        <v>103</v>
      </c>
      <c r="B39" s="65">
        <v>1.2350000000000001</v>
      </c>
      <c r="C39" s="65">
        <v>1.2350000000000001</v>
      </c>
      <c r="D39" s="65">
        <v>1.2350000000000001</v>
      </c>
      <c r="E39" s="65">
        <v>1.2350000000000001</v>
      </c>
      <c r="F39" s="65">
        <v>1.2350000000000001</v>
      </c>
      <c r="G39" s="65">
        <v>1.2350000000000001</v>
      </c>
      <c r="H39" s="65">
        <v>1.2350000000000001</v>
      </c>
      <c r="I39" s="65">
        <v>1.2350000000000001</v>
      </c>
      <c r="J39" s="65">
        <v>1.2350000000000001</v>
      </c>
      <c r="K39" s="65">
        <v>1.2350000000000001</v>
      </c>
      <c r="L39" s="65">
        <v>1.2350000000000001</v>
      </c>
      <c r="M39" s="65">
        <v>1.2350000000000001</v>
      </c>
      <c r="N39" s="65">
        <v>1.2350000000000001</v>
      </c>
      <c r="O39" s="65">
        <v>1.2350000000000001</v>
      </c>
      <c r="P39" s="65">
        <v>1.2350000000000001</v>
      </c>
      <c r="Q39" s="65">
        <v>1.2350000000000001</v>
      </c>
      <c r="R39" s="65">
        <v>1.2350000000000001</v>
      </c>
      <c r="S39" s="65">
        <v>1.2350000000000001</v>
      </c>
      <c r="T39" s="65">
        <v>1.2350000000000001</v>
      </c>
      <c r="U39" s="65">
        <v>1.2350000000000001</v>
      </c>
      <c r="V39" s="65">
        <v>1.2350000000000001</v>
      </c>
      <c r="W39" s="65">
        <v>1.2350000000000001</v>
      </c>
      <c r="X39" s="65">
        <v>1.2350000000000001</v>
      </c>
      <c r="Y39" s="65">
        <v>1.2350000000000001</v>
      </c>
      <c r="Z39" s="65">
        <v>1.2350000000000001</v>
      </c>
      <c r="AA39" s="65">
        <v>1.2350000000000001</v>
      </c>
      <c r="AB39" s="182" t="s">
        <v>104</v>
      </c>
      <c r="AG39" s="183"/>
    </row>
    <row r="40" spans="1:37" ht="39" customHeight="1" x14ac:dyDescent="0.25">
      <c r="A40" s="143" t="s">
        <v>105</v>
      </c>
      <c r="B40" s="184">
        <f>IFERROR(B38*B39,"Needs Data")</f>
        <v>0</v>
      </c>
      <c r="C40" s="184">
        <f t="shared" ref="C40:AA40" si="9">IFERROR(C38*C39,"Needs Data")</f>
        <v>0</v>
      </c>
      <c r="D40" s="184">
        <f t="shared" si="9"/>
        <v>0</v>
      </c>
      <c r="E40" s="184">
        <f t="shared" si="9"/>
        <v>0</v>
      </c>
      <c r="F40" s="184">
        <f t="shared" si="9"/>
        <v>0</v>
      </c>
      <c r="G40" s="184">
        <f t="shared" si="9"/>
        <v>0</v>
      </c>
      <c r="H40" s="184">
        <f t="shared" si="9"/>
        <v>0</v>
      </c>
      <c r="I40" s="184">
        <f t="shared" si="9"/>
        <v>0</v>
      </c>
      <c r="J40" s="184">
        <f t="shared" si="9"/>
        <v>0</v>
      </c>
      <c r="K40" s="184">
        <f t="shared" si="9"/>
        <v>0</v>
      </c>
      <c r="L40" s="184">
        <f t="shared" si="9"/>
        <v>0</v>
      </c>
      <c r="M40" s="184">
        <f t="shared" si="9"/>
        <v>0</v>
      </c>
      <c r="N40" s="184">
        <f t="shared" si="9"/>
        <v>0</v>
      </c>
      <c r="O40" s="184">
        <f t="shared" si="9"/>
        <v>0</v>
      </c>
      <c r="P40" s="184">
        <f t="shared" si="9"/>
        <v>0</v>
      </c>
      <c r="Q40" s="184">
        <f t="shared" si="9"/>
        <v>0</v>
      </c>
      <c r="R40" s="184">
        <f t="shared" si="9"/>
        <v>0</v>
      </c>
      <c r="S40" s="184">
        <f t="shared" si="9"/>
        <v>0</v>
      </c>
      <c r="T40" s="184">
        <f t="shared" si="9"/>
        <v>0</v>
      </c>
      <c r="U40" s="184">
        <f t="shared" si="9"/>
        <v>0</v>
      </c>
      <c r="V40" s="184">
        <f t="shared" si="9"/>
        <v>0</v>
      </c>
      <c r="W40" s="184">
        <f t="shared" si="9"/>
        <v>0</v>
      </c>
      <c r="X40" s="184">
        <f t="shared" si="9"/>
        <v>0</v>
      </c>
      <c r="Y40" s="184">
        <f t="shared" si="9"/>
        <v>0</v>
      </c>
      <c r="Z40" s="184">
        <f t="shared" si="9"/>
        <v>0</v>
      </c>
      <c r="AA40" s="184">
        <f t="shared" si="9"/>
        <v>0</v>
      </c>
      <c r="AB40" s="181" t="s">
        <v>106</v>
      </c>
      <c r="AG40" s="183"/>
    </row>
    <row r="41" spans="1:37" ht="51.75" customHeight="1" x14ac:dyDescent="0.25">
      <c r="A41" s="143" t="s">
        <v>107</v>
      </c>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181" t="s">
        <v>108</v>
      </c>
      <c r="AG41" s="139">
        <f t="shared" ref="AG41:AG46" si="10">SUM(B41:AA41)</f>
        <v>0</v>
      </c>
    </row>
    <row r="42" spans="1:37" ht="72" customHeight="1" x14ac:dyDescent="0.25">
      <c r="A42" s="143" t="s">
        <v>109</v>
      </c>
      <c r="B42" s="66">
        <v>3.82</v>
      </c>
      <c r="C42" s="66">
        <v>3.82</v>
      </c>
      <c r="D42" s="66">
        <v>3.82</v>
      </c>
      <c r="E42" s="66">
        <v>3.82</v>
      </c>
      <c r="F42" s="66">
        <v>3.82</v>
      </c>
      <c r="G42" s="66">
        <v>3.82</v>
      </c>
      <c r="H42" s="66">
        <v>3.82</v>
      </c>
      <c r="I42" s="66">
        <v>3.82</v>
      </c>
      <c r="J42" s="66">
        <v>3.82</v>
      </c>
      <c r="K42" s="66">
        <v>3.82</v>
      </c>
      <c r="L42" s="66">
        <v>3.82</v>
      </c>
      <c r="M42" s="66">
        <v>3.82</v>
      </c>
      <c r="N42" s="66">
        <v>3.82</v>
      </c>
      <c r="O42" s="66">
        <v>3.82</v>
      </c>
      <c r="P42" s="66">
        <v>3.82</v>
      </c>
      <c r="Q42" s="66">
        <v>3.82</v>
      </c>
      <c r="R42" s="66">
        <v>3.82</v>
      </c>
      <c r="S42" s="66">
        <v>3.82</v>
      </c>
      <c r="T42" s="66">
        <v>3.82</v>
      </c>
      <c r="U42" s="66">
        <v>3.82</v>
      </c>
      <c r="V42" s="66">
        <v>3.82</v>
      </c>
      <c r="W42" s="66">
        <v>3.82</v>
      </c>
      <c r="X42" s="66">
        <v>3.82</v>
      </c>
      <c r="Y42" s="66">
        <v>3.82</v>
      </c>
      <c r="Z42" s="66">
        <v>3.82</v>
      </c>
      <c r="AA42" s="66">
        <v>3.82</v>
      </c>
      <c r="AB42" s="182" t="s">
        <v>110</v>
      </c>
      <c r="AG42" s="183"/>
    </row>
    <row r="43" spans="1:37" ht="40.5" customHeight="1" x14ac:dyDescent="0.25">
      <c r="A43" s="143" t="s">
        <v>111</v>
      </c>
      <c r="B43" s="184">
        <f>IFERROR(B41*B42,"Needs Data")</f>
        <v>0</v>
      </c>
      <c r="C43" s="184">
        <f t="shared" ref="C43:AA43" si="11">IFERROR(C41*C42,"Needs Data")</f>
        <v>0</v>
      </c>
      <c r="D43" s="184">
        <f t="shared" si="11"/>
        <v>0</v>
      </c>
      <c r="E43" s="184">
        <f t="shared" si="11"/>
        <v>0</v>
      </c>
      <c r="F43" s="184">
        <f t="shared" si="11"/>
        <v>0</v>
      </c>
      <c r="G43" s="184">
        <f t="shared" si="11"/>
        <v>0</v>
      </c>
      <c r="H43" s="184">
        <f t="shared" si="11"/>
        <v>0</v>
      </c>
      <c r="I43" s="184">
        <f t="shared" si="11"/>
        <v>0</v>
      </c>
      <c r="J43" s="184">
        <f t="shared" si="11"/>
        <v>0</v>
      </c>
      <c r="K43" s="184">
        <f t="shared" si="11"/>
        <v>0</v>
      </c>
      <c r="L43" s="184">
        <f t="shared" si="11"/>
        <v>0</v>
      </c>
      <c r="M43" s="184">
        <f t="shared" si="11"/>
        <v>0</v>
      </c>
      <c r="N43" s="184">
        <f t="shared" si="11"/>
        <v>0</v>
      </c>
      <c r="O43" s="184">
        <f t="shared" si="11"/>
        <v>0</v>
      </c>
      <c r="P43" s="184">
        <f t="shared" si="11"/>
        <v>0</v>
      </c>
      <c r="Q43" s="184">
        <f t="shared" si="11"/>
        <v>0</v>
      </c>
      <c r="R43" s="184">
        <f t="shared" si="11"/>
        <v>0</v>
      </c>
      <c r="S43" s="184">
        <f t="shared" si="11"/>
        <v>0</v>
      </c>
      <c r="T43" s="184">
        <f t="shared" si="11"/>
        <v>0</v>
      </c>
      <c r="U43" s="184">
        <f t="shared" si="11"/>
        <v>0</v>
      </c>
      <c r="V43" s="184">
        <f t="shared" si="11"/>
        <v>0</v>
      </c>
      <c r="W43" s="184">
        <f t="shared" si="11"/>
        <v>0</v>
      </c>
      <c r="X43" s="184">
        <f t="shared" si="11"/>
        <v>0</v>
      </c>
      <c r="Y43" s="184">
        <f t="shared" si="11"/>
        <v>0</v>
      </c>
      <c r="Z43" s="184">
        <f t="shared" si="11"/>
        <v>0</v>
      </c>
      <c r="AA43" s="184">
        <f t="shared" si="11"/>
        <v>0</v>
      </c>
      <c r="AB43" s="181" t="s">
        <v>112</v>
      </c>
      <c r="AG43" s="139">
        <f t="shared" si="10"/>
        <v>0</v>
      </c>
    </row>
    <row r="44" spans="1:37" ht="66" customHeight="1" x14ac:dyDescent="0.25">
      <c r="A44" s="143" t="s">
        <v>113</v>
      </c>
      <c r="B44" s="185" t="str">
        <f>IFERROR(B40/(B40+B43),"Needs Data")</f>
        <v>Needs Data</v>
      </c>
      <c r="C44" s="185" t="str">
        <f t="shared" ref="C44:AA44" si="12">IFERROR(C40/(C40+C43),"Needs Data")</f>
        <v>Needs Data</v>
      </c>
      <c r="D44" s="185" t="str">
        <f t="shared" si="12"/>
        <v>Needs Data</v>
      </c>
      <c r="E44" s="185" t="str">
        <f t="shared" si="12"/>
        <v>Needs Data</v>
      </c>
      <c r="F44" s="185" t="str">
        <f t="shared" si="12"/>
        <v>Needs Data</v>
      </c>
      <c r="G44" s="185" t="str">
        <f t="shared" si="12"/>
        <v>Needs Data</v>
      </c>
      <c r="H44" s="185" t="str">
        <f t="shared" si="12"/>
        <v>Needs Data</v>
      </c>
      <c r="I44" s="185" t="str">
        <f t="shared" si="12"/>
        <v>Needs Data</v>
      </c>
      <c r="J44" s="185" t="str">
        <f t="shared" si="12"/>
        <v>Needs Data</v>
      </c>
      <c r="K44" s="185" t="str">
        <f t="shared" si="12"/>
        <v>Needs Data</v>
      </c>
      <c r="L44" s="185" t="str">
        <f t="shared" si="12"/>
        <v>Needs Data</v>
      </c>
      <c r="M44" s="185" t="str">
        <f t="shared" si="12"/>
        <v>Needs Data</v>
      </c>
      <c r="N44" s="185" t="str">
        <f t="shared" si="12"/>
        <v>Needs Data</v>
      </c>
      <c r="O44" s="185" t="str">
        <f t="shared" si="12"/>
        <v>Needs Data</v>
      </c>
      <c r="P44" s="185" t="str">
        <f t="shared" si="12"/>
        <v>Needs Data</v>
      </c>
      <c r="Q44" s="185" t="str">
        <f t="shared" si="12"/>
        <v>Needs Data</v>
      </c>
      <c r="R44" s="185" t="str">
        <f t="shared" si="12"/>
        <v>Needs Data</v>
      </c>
      <c r="S44" s="185" t="str">
        <f t="shared" si="12"/>
        <v>Needs Data</v>
      </c>
      <c r="T44" s="185" t="str">
        <f t="shared" si="12"/>
        <v>Needs Data</v>
      </c>
      <c r="U44" s="185" t="str">
        <f t="shared" si="12"/>
        <v>Needs Data</v>
      </c>
      <c r="V44" s="185" t="str">
        <f t="shared" si="12"/>
        <v>Needs Data</v>
      </c>
      <c r="W44" s="185" t="str">
        <f t="shared" si="12"/>
        <v>Needs Data</v>
      </c>
      <c r="X44" s="185" t="str">
        <f t="shared" si="12"/>
        <v>Needs Data</v>
      </c>
      <c r="Y44" s="185" t="str">
        <f t="shared" si="12"/>
        <v>Needs Data</v>
      </c>
      <c r="Z44" s="185" t="str">
        <f t="shared" si="12"/>
        <v>Needs Data</v>
      </c>
      <c r="AA44" s="185" t="str">
        <f t="shared" si="12"/>
        <v>Needs Data</v>
      </c>
      <c r="AB44" s="181" t="s">
        <v>114</v>
      </c>
      <c r="AG44" s="183"/>
    </row>
    <row r="45" spans="1:37" ht="66" customHeight="1" x14ac:dyDescent="0.25">
      <c r="A45" s="143" t="s">
        <v>115</v>
      </c>
      <c r="B45" s="186">
        <f>SUM(B6,B8,B9,B10,B11,B12,B13)</f>
        <v>0</v>
      </c>
      <c r="C45" s="186">
        <f t="shared" ref="C45:AA45" si="13">SUM(C6,C8,C9,C10,C11,C12,C13)</f>
        <v>0</v>
      </c>
      <c r="D45" s="186">
        <f t="shared" si="13"/>
        <v>0</v>
      </c>
      <c r="E45" s="186">
        <f t="shared" si="13"/>
        <v>0</v>
      </c>
      <c r="F45" s="186">
        <f t="shared" si="13"/>
        <v>0</v>
      </c>
      <c r="G45" s="186">
        <f t="shared" si="13"/>
        <v>0</v>
      </c>
      <c r="H45" s="186">
        <f t="shared" si="13"/>
        <v>0</v>
      </c>
      <c r="I45" s="186">
        <f t="shared" si="13"/>
        <v>0</v>
      </c>
      <c r="J45" s="186">
        <f t="shared" si="13"/>
        <v>0</v>
      </c>
      <c r="K45" s="186">
        <f t="shared" si="13"/>
        <v>0</v>
      </c>
      <c r="L45" s="186">
        <f t="shared" si="13"/>
        <v>0</v>
      </c>
      <c r="M45" s="186">
        <f t="shared" si="13"/>
        <v>0</v>
      </c>
      <c r="N45" s="186">
        <f t="shared" si="13"/>
        <v>0</v>
      </c>
      <c r="O45" s="186">
        <f t="shared" si="13"/>
        <v>0</v>
      </c>
      <c r="P45" s="186">
        <f t="shared" si="13"/>
        <v>0</v>
      </c>
      <c r="Q45" s="186">
        <f t="shared" si="13"/>
        <v>0</v>
      </c>
      <c r="R45" s="186">
        <f t="shared" si="13"/>
        <v>0</v>
      </c>
      <c r="S45" s="186">
        <f t="shared" si="13"/>
        <v>0</v>
      </c>
      <c r="T45" s="186">
        <f t="shared" si="13"/>
        <v>0</v>
      </c>
      <c r="U45" s="186">
        <f t="shared" si="13"/>
        <v>0</v>
      </c>
      <c r="V45" s="186">
        <f t="shared" si="13"/>
        <v>0</v>
      </c>
      <c r="W45" s="186">
        <f t="shared" si="13"/>
        <v>0</v>
      </c>
      <c r="X45" s="186">
        <f t="shared" si="13"/>
        <v>0</v>
      </c>
      <c r="Y45" s="186">
        <f t="shared" si="13"/>
        <v>0</v>
      </c>
      <c r="Z45" s="186">
        <f t="shared" si="13"/>
        <v>0</v>
      </c>
      <c r="AA45" s="186">
        <f t="shared" si="13"/>
        <v>0</v>
      </c>
      <c r="AB45" s="181" t="s">
        <v>116</v>
      </c>
      <c r="AG45" s="139">
        <f t="shared" si="10"/>
        <v>0</v>
      </c>
    </row>
    <row r="46" spans="1:37" ht="66" customHeight="1" thickBot="1" x14ac:dyDescent="0.3">
      <c r="A46" s="143" t="s">
        <v>117</v>
      </c>
      <c r="B46" s="187" t="str">
        <f>IFERROR((SUM(B7,B14,B15,B16,B17,B18)*B44),"Needs Data")</f>
        <v>Needs Data</v>
      </c>
      <c r="C46" s="187" t="str">
        <f t="shared" ref="C46:AA46" si="14">IFERROR((SUM(C7,C14,C15,C16,C17,C18)*C44),"Needs Data")</f>
        <v>Needs Data</v>
      </c>
      <c r="D46" s="187" t="str">
        <f t="shared" si="14"/>
        <v>Needs Data</v>
      </c>
      <c r="E46" s="187" t="str">
        <f t="shared" si="14"/>
        <v>Needs Data</v>
      </c>
      <c r="F46" s="187" t="str">
        <f t="shared" si="14"/>
        <v>Needs Data</v>
      </c>
      <c r="G46" s="187" t="str">
        <f t="shared" si="14"/>
        <v>Needs Data</v>
      </c>
      <c r="H46" s="187" t="str">
        <f t="shared" si="14"/>
        <v>Needs Data</v>
      </c>
      <c r="I46" s="187" t="str">
        <f t="shared" si="14"/>
        <v>Needs Data</v>
      </c>
      <c r="J46" s="187" t="str">
        <f t="shared" si="14"/>
        <v>Needs Data</v>
      </c>
      <c r="K46" s="187" t="str">
        <f t="shared" si="14"/>
        <v>Needs Data</v>
      </c>
      <c r="L46" s="187" t="str">
        <f t="shared" si="14"/>
        <v>Needs Data</v>
      </c>
      <c r="M46" s="187" t="str">
        <f t="shared" si="14"/>
        <v>Needs Data</v>
      </c>
      <c r="N46" s="187" t="str">
        <f t="shared" si="14"/>
        <v>Needs Data</v>
      </c>
      <c r="O46" s="187" t="str">
        <f t="shared" si="14"/>
        <v>Needs Data</v>
      </c>
      <c r="P46" s="187" t="str">
        <f t="shared" si="14"/>
        <v>Needs Data</v>
      </c>
      <c r="Q46" s="187" t="str">
        <f t="shared" si="14"/>
        <v>Needs Data</v>
      </c>
      <c r="R46" s="187" t="str">
        <f t="shared" si="14"/>
        <v>Needs Data</v>
      </c>
      <c r="S46" s="187" t="str">
        <f t="shared" si="14"/>
        <v>Needs Data</v>
      </c>
      <c r="T46" s="187" t="str">
        <f t="shared" si="14"/>
        <v>Needs Data</v>
      </c>
      <c r="U46" s="187" t="str">
        <f t="shared" si="14"/>
        <v>Needs Data</v>
      </c>
      <c r="V46" s="187" t="str">
        <f t="shared" si="14"/>
        <v>Needs Data</v>
      </c>
      <c r="W46" s="187" t="str">
        <f t="shared" si="14"/>
        <v>Needs Data</v>
      </c>
      <c r="X46" s="187" t="str">
        <f t="shared" si="14"/>
        <v>Needs Data</v>
      </c>
      <c r="Y46" s="187" t="str">
        <f t="shared" si="14"/>
        <v>Needs Data</v>
      </c>
      <c r="Z46" s="187" t="str">
        <f t="shared" si="14"/>
        <v>Needs Data</v>
      </c>
      <c r="AA46" s="187" t="str">
        <f t="shared" si="14"/>
        <v>Needs Data</v>
      </c>
      <c r="AB46" s="182" t="s">
        <v>118</v>
      </c>
      <c r="AG46" s="150">
        <f t="shared" si="10"/>
        <v>0</v>
      </c>
    </row>
    <row r="47" spans="1:37" ht="36.75" customHeight="1" thickTop="1" x14ac:dyDescent="0.25">
      <c r="A47" s="143" t="s">
        <v>119</v>
      </c>
      <c r="B47" s="184">
        <f>SUM(B45:B46)</f>
        <v>0</v>
      </c>
      <c r="C47" s="184">
        <f t="shared" ref="C47:AA47" si="15">SUM(C45:C46)</f>
        <v>0</v>
      </c>
      <c r="D47" s="184">
        <f t="shared" si="15"/>
        <v>0</v>
      </c>
      <c r="E47" s="184">
        <f t="shared" si="15"/>
        <v>0</v>
      </c>
      <c r="F47" s="184">
        <f t="shared" si="15"/>
        <v>0</v>
      </c>
      <c r="G47" s="184">
        <f t="shared" si="15"/>
        <v>0</v>
      </c>
      <c r="H47" s="184">
        <f t="shared" si="15"/>
        <v>0</v>
      </c>
      <c r="I47" s="184">
        <f t="shared" si="15"/>
        <v>0</v>
      </c>
      <c r="J47" s="184">
        <f t="shared" si="15"/>
        <v>0</v>
      </c>
      <c r="K47" s="184">
        <f t="shared" si="15"/>
        <v>0</v>
      </c>
      <c r="L47" s="184">
        <f t="shared" si="15"/>
        <v>0</v>
      </c>
      <c r="M47" s="184">
        <f t="shared" si="15"/>
        <v>0</v>
      </c>
      <c r="N47" s="184">
        <f t="shared" si="15"/>
        <v>0</v>
      </c>
      <c r="O47" s="184">
        <f t="shared" si="15"/>
        <v>0</v>
      </c>
      <c r="P47" s="184">
        <f t="shared" si="15"/>
        <v>0</v>
      </c>
      <c r="Q47" s="184">
        <f t="shared" si="15"/>
        <v>0</v>
      </c>
      <c r="R47" s="184">
        <f t="shared" si="15"/>
        <v>0</v>
      </c>
      <c r="S47" s="184">
        <f t="shared" si="15"/>
        <v>0</v>
      </c>
      <c r="T47" s="184">
        <f t="shared" si="15"/>
        <v>0</v>
      </c>
      <c r="U47" s="184">
        <f t="shared" si="15"/>
        <v>0</v>
      </c>
      <c r="V47" s="184">
        <f t="shared" si="15"/>
        <v>0</v>
      </c>
      <c r="W47" s="184">
        <f t="shared" si="15"/>
        <v>0</v>
      </c>
      <c r="X47" s="184">
        <f t="shared" si="15"/>
        <v>0</v>
      </c>
      <c r="Y47" s="184">
        <f t="shared" si="15"/>
        <v>0</v>
      </c>
      <c r="Z47" s="184">
        <f t="shared" si="15"/>
        <v>0</v>
      </c>
      <c r="AA47" s="184">
        <f t="shared" si="15"/>
        <v>0</v>
      </c>
      <c r="AB47" s="181" t="s">
        <v>120</v>
      </c>
      <c r="AG47" s="287" t="s">
        <v>153</v>
      </c>
      <c r="AH47" s="288"/>
      <c r="AI47" s="288"/>
      <c r="AJ47" s="288"/>
      <c r="AK47" s="289"/>
    </row>
    <row r="48" spans="1:37" ht="49.5" customHeight="1" thickBot="1" x14ac:dyDescent="0.3">
      <c r="A48" s="188" t="s">
        <v>122</v>
      </c>
      <c r="B48" s="280">
        <f>SUM(B47:AA47)</f>
        <v>0</v>
      </c>
      <c r="C48" s="281"/>
      <c r="D48" s="281"/>
      <c r="E48" s="281"/>
      <c r="F48" s="281"/>
      <c r="G48" s="281"/>
      <c r="H48" s="281"/>
      <c r="I48" s="281"/>
      <c r="J48" s="189"/>
      <c r="K48" s="189"/>
      <c r="L48" s="189"/>
      <c r="M48" s="189"/>
      <c r="N48" s="189"/>
      <c r="O48" s="189"/>
      <c r="P48" s="189"/>
      <c r="Q48" s="189"/>
      <c r="R48" s="189"/>
      <c r="S48" s="189"/>
      <c r="T48" s="189"/>
      <c r="U48" s="189"/>
      <c r="V48" s="189"/>
      <c r="W48" s="189"/>
      <c r="X48" s="189"/>
      <c r="Y48" s="189"/>
      <c r="Z48" s="189"/>
      <c r="AA48" s="189"/>
      <c r="AB48" s="190" t="s">
        <v>123</v>
      </c>
      <c r="AG48" s="191" t="str">
        <f>IF(SUM(AG45,AG46)=B48,"CORRECT","ERROR")</f>
        <v>CORRECT</v>
      </c>
      <c r="AH48" s="285" t="s">
        <v>124</v>
      </c>
      <c r="AI48" s="285"/>
      <c r="AJ48" s="285"/>
      <c r="AK48" s="286"/>
    </row>
    <row r="49" spans="1:37" ht="14.4" thickTop="1" thickBot="1" x14ac:dyDescent="0.3">
      <c r="A49" s="192"/>
      <c r="B49" s="193"/>
      <c r="C49" s="193"/>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4"/>
    </row>
    <row r="50" spans="1:37" ht="22.2" customHeight="1" thickTop="1" thickBot="1" x14ac:dyDescent="0.3">
      <c r="A50" s="297" t="s">
        <v>125</v>
      </c>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154"/>
      <c r="AC50" s="195"/>
    </row>
    <row r="51" spans="1:37" ht="40.799999999999997" thickTop="1" x14ac:dyDescent="0.3">
      <c r="A51" s="129" t="s">
        <v>126</v>
      </c>
      <c r="B51" s="176"/>
      <c r="C51" s="176"/>
      <c r="D51" s="176"/>
      <c r="E51" s="176"/>
      <c r="F51" s="176"/>
      <c r="G51" s="176"/>
      <c r="H51" s="176"/>
      <c r="I51" s="176"/>
      <c r="J51" s="176"/>
      <c r="K51" s="176"/>
      <c r="L51" s="176"/>
      <c r="M51" s="176"/>
      <c r="N51" s="176"/>
      <c r="O51" s="176"/>
      <c r="P51" s="176"/>
      <c r="Q51" s="176"/>
      <c r="R51" s="176"/>
      <c r="S51" s="176"/>
      <c r="T51" s="176"/>
      <c r="U51" s="176"/>
      <c r="V51" s="176"/>
      <c r="W51" s="176"/>
      <c r="X51" s="176"/>
      <c r="Y51" s="176"/>
      <c r="Z51" s="176"/>
      <c r="AA51" s="176"/>
      <c r="AB51" s="176"/>
      <c r="AC51" s="196"/>
      <c r="AG51" s="137" t="s">
        <v>154</v>
      </c>
    </row>
    <row r="52" spans="1:37" x14ac:dyDescent="0.25">
      <c r="A52" s="134" t="s">
        <v>155</v>
      </c>
      <c r="B52" s="138" t="str">
        <f>B$5</f>
        <v>"Non-GHGRP Facility Name"</v>
      </c>
      <c r="C52" s="138" t="str">
        <f t="shared" ref="C52:AA52" si="16">C$5</f>
        <v>"Non-GHGRP Facility Name"</v>
      </c>
      <c r="D52" s="138" t="str">
        <f t="shared" si="16"/>
        <v>"Non-GHGRP Facility Name"</v>
      </c>
      <c r="E52" s="138" t="str">
        <f t="shared" si="16"/>
        <v>"Non-GHGRP Facility Name"</v>
      </c>
      <c r="F52" s="138" t="str">
        <f t="shared" si="16"/>
        <v>"Non-GHGRP Facility Name"</v>
      </c>
      <c r="G52" s="138" t="str">
        <f t="shared" si="16"/>
        <v>"Non-GHGRP Facility Name"</v>
      </c>
      <c r="H52" s="138" t="str">
        <f t="shared" si="16"/>
        <v>"Non-GHGRP Facility Name"</v>
      </c>
      <c r="I52" s="138" t="str">
        <f t="shared" si="16"/>
        <v>"Non-GHGRP Facility Name"</v>
      </c>
      <c r="J52" s="138" t="str">
        <f t="shared" si="16"/>
        <v>"Non-GHGRP Facility Name"</v>
      </c>
      <c r="K52" s="138" t="str">
        <f t="shared" si="16"/>
        <v>"Non-GHGRP Facility Name"</v>
      </c>
      <c r="L52" s="138" t="str">
        <f t="shared" si="16"/>
        <v>"Non-GHGRP Facility Name"</v>
      </c>
      <c r="M52" s="138" t="str">
        <f t="shared" si="16"/>
        <v>"Non-GHGRP Facility Name"</v>
      </c>
      <c r="N52" s="138" t="str">
        <f t="shared" si="16"/>
        <v>"Non-GHGRP Facility Name"</v>
      </c>
      <c r="O52" s="138" t="str">
        <f t="shared" si="16"/>
        <v>"Non-GHGRP Facility Name"</v>
      </c>
      <c r="P52" s="138" t="str">
        <f t="shared" si="16"/>
        <v>"Non-GHGRP Facility Name"</v>
      </c>
      <c r="Q52" s="138" t="str">
        <f t="shared" si="16"/>
        <v>"Non-GHGRP Facility Name"</v>
      </c>
      <c r="R52" s="138" t="str">
        <f t="shared" si="16"/>
        <v>"Non-GHGRP Facility Name"</v>
      </c>
      <c r="S52" s="138" t="str">
        <f t="shared" si="16"/>
        <v>"Non-GHGRP Facility Name"</v>
      </c>
      <c r="T52" s="138" t="str">
        <f t="shared" si="16"/>
        <v>"Non-GHGRP Facility Name"</v>
      </c>
      <c r="U52" s="138" t="str">
        <f t="shared" si="16"/>
        <v>"Non-GHGRP Facility Name"</v>
      </c>
      <c r="V52" s="138" t="str">
        <f t="shared" si="16"/>
        <v>"Non-GHGRP Facility Name"</v>
      </c>
      <c r="W52" s="138" t="str">
        <f t="shared" si="16"/>
        <v>"Non-GHGRP Facility Name"</v>
      </c>
      <c r="X52" s="138" t="str">
        <f t="shared" si="16"/>
        <v>"Non-GHGRP Facility Name"</v>
      </c>
      <c r="Y52" s="138" t="str">
        <f t="shared" si="16"/>
        <v>"Non-GHGRP Facility Name"</v>
      </c>
      <c r="Z52" s="138" t="str">
        <f t="shared" si="16"/>
        <v>"Non-GHGRP Facility Name"</v>
      </c>
      <c r="AA52" s="138" t="str">
        <f t="shared" si="16"/>
        <v>"Non-GHGRP Facility Name"</v>
      </c>
      <c r="AB52" s="310" t="s">
        <v>70</v>
      </c>
      <c r="AC52" s="311"/>
      <c r="AG52" s="139"/>
    </row>
    <row r="53" spans="1:37" ht="39" customHeight="1" x14ac:dyDescent="0.25">
      <c r="A53" s="143" t="s">
        <v>128</v>
      </c>
      <c r="B53" s="67">
        <v>0.87</v>
      </c>
      <c r="C53" s="67">
        <v>0.87</v>
      </c>
      <c r="D53" s="67">
        <v>0.87</v>
      </c>
      <c r="E53" s="67">
        <v>0.87</v>
      </c>
      <c r="F53" s="67">
        <v>0.87</v>
      </c>
      <c r="G53" s="67">
        <v>0.87</v>
      </c>
      <c r="H53" s="67">
        <v>0.87</v>
      </c>
      <c r="I53" s="67">
        <v>0.87</v>
      </c>
      <c r="J53" s="67">
        <v>0.87</v>
      </c>
      <c r="K53" s="67">
        <v>0.87</v>
      </c>
      <c r="L53" s="67">
        <v>0.87</v>
      </c>
      <c r="M53" s="67">
        <v>0.87</v>
      </c>
      <c r="N53" s="67">
        <v>0.87</v>
      </c>
      <c r="O53" s="67">
        <v>0.87</v>
      </c>
      <c r="P53" s="67">
        <v>0.87</v>
      </c>
      <c r="Q53" s="67">
        <v>0.87</v>
      </c>
      <c r="R53" s="67">
        <v>0.87</v>
      </c>
      <c r="S53" s="67">
        <v>0.87</v>
      </c>
      <c r="T53" s="67">
        <v>0.87</v>
      </c>
      <c r="U53" s="67">
        <v>0.87</v>
      </c>
      <c r="V53" s="67">
        <v>0.87</v>
      </c>
      <c r="W53" s="67">
        <v>0.87</v>
      </c>
      <c r="X53" s="67">
        <v>0.87</v>
      </c>
      <c r="Y53" s="67">
        <v>0.87</v>
      </c>
      <c r="Z53" s="67">
        <v>0.87</v>
      </c>
      <c r="AA53" s="67">
        <v>0.87</v>
      </c>
      <c r="AB53" s="312" t="s">
        <v>129</v>
      </c>
      <c r="AC53" s="313"/>
      <c r="AG53" s="183"/>
    </row>
    <row r="54" spans="1:37" ht="36" customHeight="1" x14ac:dyDescent="0.25">
      <c r="A54" s="143" t="s">
        <v>130</v>
      </c>
      <c r="B54" s="184">
        <f>B38</f>
        <v>0</v>
      </c>
      <c r="C54" s="184">
        <f t="shared" ref="C54:AA54" si="17">C38</f>
        <v>0</v>
      </c>
      <c r="D54" s="184">
        <f t="shared" si="17"/>
        <v>0</v>
      </c>
      <c r="E54" s="184">
        <f t="shared" si="17"/>
        <v>0</v>
      </c>
      <c r="F54" s="184">
        <f t="shared" si="17"/>
        <v>0</v>
      </c>
      <c r="G54" s="184">
        <f t="shared" si="17"/>
        <v>0</v>
      </c>
      <c r="H54" s="184">
        <f t="shared" si="17"/>
        <v>0</v>
      </c>
      <c r="I54" s="184">
        <f t="shared" si="17"/>
        <v>0</v>
      </c>
      <c r="J54" s="184">
        <f t="shared" si="17"/>
        <v>0</v>
      </c>
      <c r="K54" s="184">
        <f t="shared" si="17"/>
        <v>0</v>
      </c>
      <c r="L54" s="184">
        <f t="shared" si="17"/>
        <v>0</v>
      </c>
      <c r="M54" s="184">
        <f t="shared" si="17"/>
        <v>0</v>
      </c>
      <c r="N54" s="184">
        <f t="shared" si="17"/>
        <v>0</v>
      </c>
      <c r="O54" s="184">
        <f t="shared" si="17"/>
        <v>0</v>
      </c>
      <c r="P54" s="184">
        <f t="shared" si="17"/>
        <v>0</v>
      </c>
      <c r="Q54" s="184">
        <f t="shared" si="17"/>
        <v>0</v>
      </c>
      <c r="R54" s="184">
        <f t="shared" si="17"/>
        <v>0</v>
      </c>
      <c r="S54" s="184">
        <f t="shared" si="17"/>
        <v>0</v>
      </c>
      <c r="T54" s="184">
        <f t="shared" si="17"/>
        <v>0</v>
      </c>
      <c r="U54" s="184">
        <f t="shared" si="17"/>
        <v>0</v>
      </c>
      <c r="V54" s="184">
        <f t="shared" si="17"/>
        <v>0</v>
      </c>
      <c r="W54" s="184">
        <f t="shared" si="17"/>
        <v>0</v>
      </c>
      <c r="X54" s="184">
        <f t="shared" si="17"/>
        <v>0</v>
      </c>
      <c r="Y54" s="184">
        <f t="shared" si="17"/>
        <v>0</v>
      </c>
      <c r="Z54" s="184">
        <f t="shared" si="17"/>
        <v>0</v>
      </c>
      <c r="AA54" s="184">
        <f t="shared" si="17"/>
        <v>0</v>
      </c>
      <c r="AB54" s="314" t="s">
        <v>131</v>
      </c>
      <c r="AC54" s="315"/>
      <c r="AG54" s="139">
        <f t="shared" ref="AG54:AG55" si="18">SUM(B54:AA54)</f>
        <v>0</v>
      </c>
    </row>
    <row r="55" spans="1:37" ht="24.75" customHeight="1" thickBot="1" x14ac:dyDescent="0.3">
      <c r="A55" s="143" t="s">
        <v>132</v>
      </c>
      <c r="B55" s="184">
        <f>B54*B53</f>
        <v>0</v>
      </c>
      <c r="C55" s="184">
        <f t="shared" ref="C55:AA55" si="19">C54*C53</f>
        <v>0</v>
      </c>
      <c r="D55" s="184">
        <f t="shared" si="19"/>
        <v>0</v>
      </c>
      <c r="E55" s="184">
        <f t="shared" si="19"/>
        <v>0</v>
      </c>
      <c r="F55" s="184">
        <f t="shared" si="19"/>
        <v>0</v>
      </c>
      <c r="G55" s="184">
        <f t="shared" si="19"/>
        <v>0</v>
      </c>
      <c r="H55" s="184">
        <f t="shared" si="19"/>
        <v>0</v>
      </c>
      <c r="I55" s="184">
        <f t="shared" si="19"/>
        <v>0</v>
      </c>
      <c r="J55" s="184">
        <f t="shared" si="19"/>
        <v>0</v>
      </c>
      <c r="K55" s="184">
        <f t="shared" si="19"/>
        <v>0</v>
      </c>
      <c r="L55" s="184">
        <f t="shared" si="19"/>
        <v>0</v>
      </c>
      <c r="M55" s="184">
        <f t="shared" si="19"/>
        <v>0</v>
      </c>
      <c r="N55" s="184">
        <f t="shared" si="19"/>
        <v>0</v>
      </c>
      <c r="O55" s="184">
        <f t="shared" si="19"/>
        <v>0</v>
      </c>
      <c r="P55" s="184">
        <f t="shared" si="19"/>
        <v>0</v>
      </c>
      <c r="Q55" s="184">
        <f t="shared" si="19"/>
        <v>0</v>
      </c>
      <c r="R55" s="184">
        <f t="shared" si="19"/>
        <v>0</v>
      </c>
      <c r="S55" s="184">
        <f t="shared" si="19"/>
        <v>0</v>
      </c>
      <c r="T55" s="184">
        <f t="shared" si="19"/>
        <v>0</v>
      </c>
      <c r="U55" s="184">
        <f t="shared" si="19"/>
        <v>0</v>
      </c>
      <c r="V55" s="184">
        <f t="shared" si="19"/>
        <v>0</v>
      </c>
      <c r="W55" s="184">
        <f t="shared" si="19"/>
        <v>0</v>
      </c>
      <c r="X55" s="184">
        <f t="shared" si="19"/>
        <v>0</v>
      </c>
      <c r="Y55" s="184">
        <f t="shared" si="19"/>
        <v>0</v>
      </c>
      <c r="Z55" s="184">
        <f t="shared" si="19"/>
        <v>0</v>
      </c>
      <c r="AA55" s="184">
        <f t="shared" si="19"/>
        <v>0</v>
      </c>
      <c r="AB55" s="314" t="s">
        <v>133</v>
      </c>
      <c r="AC55" s="315"/>
      <c r="AG55" s="197">
        <f t="shared" si="18"/>
        <v>0</v>
      </c>
    </row>
    <row r="56" spans="1:37" ht="29.25" customHeight="1" thickTop="1" thickBot="1" x14ac:dyDescent="0.3">
      <c r="A56" s="188" t="s">
        <v>134</v>
      </c>
      <c r="B56" s="280">
        <f>SUM(B55:AA55)</f>
        <v>0</v>
      </c>
      <c r="C56" s="281"/>
      <c r="D56" s="281"/>
      <c r="E56" s="281"/>
      <c r="F56" s="281"/>
      <c r="G56" s="281"/>
      <c r="H56" s="281"/>
      <c r="I56" s="281"/>
      <c r="J56" s="189"/>
      <c r="K56" s="189"/>
      <c r="L56" s="189"/>
      <c r="M56" s="189"/>
      <c r="N56" s="189"/>
      <c r="O56" s="189"/>
      <c r="P56" s="189"/>
      <c r="Q56" s="189"/>
      <c r="R56" s="189"/>
      <c r="S56" s="189"/>
      <c r="T56" s="189"/>
      <c r="U56" s="189"/>
      <c r="V56" s="189"/>
      <c r="W56" s="189"/>
      <c r="X56" s="189"/>
      <c r="Y56" s="189"/>
      <c r="Z56" s="189"/>
      <c r="AA56" s="189"/>
      <c r="AB56" s="316" t="s">
        <v>135</v>
      </c>
      <c r="AC56" s="317"/>
      <c r="AG56" s="198" t="str">
        <f>IF(AG55=B56,"CORRECT","ERROR")</f>
        <v>CORRECT</v>
      </c>
      <c r="AH56" s="275" t="s">
        <v>136</v>
      </c>
      <c r="AI56" s="275"/>
      <c r="AJ56" s="275"/>
      <c r="AK56" s="276"/>
    </row>
    <row r="57" spans="1:37" ht="23.25" customHeight="1" thickTop="1" thickBot="1" x14ac:dyDescent="0.3">
      <c r="A57" s="192"/>
      <c r="B57" s="193"/>
      <c r="C57" s="193"/>
      <c r="D57" s="193"/>
      <c r="E57" s="193"/>
      <c r="F57" s="193"/>
      <c r="G57" s="193"/>
      <c r="H57" s="193"/>
      <c r="I57" s="193"/>
      <c r="J57" s="193"/>
      <c r="K57" s="193"/>
      <c r="L57" s="193"/>
      <c r="M57" s="193"/>
      <c r="N57" s="193"/>
      <c r="O57" s="193"/>
      <c r="P57" s="193"/>
      <c r="Q57" s="193"/>
      <c r="R57" s="193"/>
      <c r="S57" s="193"/>
      <c r="T57" s="193"/>
      <c r="U57" s="193"/>
      <c r="V57" s="193"/>
      <c r="W57" s="193"/>
      <c r="X57" s="193"/>
      <c r="Y57" s="193"/>
      <c r="Z57" s="193"/>
      <c r="AA57" s="193"/>
      <c r="AB57" s="194"/>
      <c r="AC57" s="194"/>
    </row>
    <row r="58" spans="1:37" ht="22.2" customHeight="1" thickTop="1" thickBot="1" x14ac:dyDescent="0.45">
      <c r="A58" s="295" t="s">
        <v>137</v>
      </c>
      <c r="B58" s="296"/>
      <c r="C58" s="296"/>
      <c r="D58" s="296"/>
      <c r="E58" s="296"/>
      <c r="F58" s="296"/>
      <c r="G58" s="296"/>
      <c r="H58" s="296"/>
      <c r="I58" s="296"/>
      <c r="J58" s="296"/>
      <c r="K58" s="296"/>
      <c r="L58" s="296"/>
      <c r="M58" s="296"/>
      <c r="N58" s="296"/>
      <c r="O58" s="296"/>
      <c r="P58" s="296"/>
      <c r="Q58" s="296"/>
      <c r="R58" s="296"/>
      <c r="S58" s="296"/>
      <c r="T58" s="296"/>
      <c r="U58" s="296"/>
      <c r="V58" s="296"/>
      <c r="W58" s="296"/>
      <c r="X58" s="296"/>
      <c r="Y58" s="296"/>
      <c r="Z58" s="296"/>
      <c r="AA58" s="296"/>
      <c r="AB58" s="154"/>
      <c r="AC58" s="195"/>
    </row>
    <row r="59" spans="1:37" ht="54" thickTop="1" x14ac:dyDescent="0.3">
      <c r="A59" s="129" t="s">
        <v>138</v>
      </c>
      <c r="B59" s="176"/>
      <c r="C59" s="176"/>
      <c r="D59" s="176"/>
      <c r="E59" s="176"/>
      <c r="F59" s="176"/>
      <c r="G59" s="176"/>
      <c r="H59" s="176"/>
      <c r="I59" s="176"/>
      <c r="J59" s="176"/>
      <c r="K59" s="176"/>
      <c r="L59" s="176"/>
      <c r="M59" s="176"/>
      <c r="N59" s="176"/>
      <c r="O59" s="176"/>
      <c r="P59" s="176"/>
      <c r="Q59" s="176"/>
      <c r="R59" s="176"/>
      <c r="S59" s="176"/>
      <c r="T59" s="176"/>
      <c r="U59" s="176"/>
      <c r="V59" s="176"/>
      <c r="W59" s="176"/>
      <c r="X59" s="176"/>
      <c r="Y59" s="176"/>
      <c r="Z59" s="176"/>
      <c r="AA59" s="176"/>
      <c r="AB59" s="199"/>
      <c r="AC59" s="200"/>
      <c r="AG59" s="137" t="s">
        <v>139</v>
      </c>
    </row>
    <row r="60" spans="1:37" ht="14.4" x14ac:dyDescent="0.3">
      <c r="A60" s="201"/>
      <c r="B60" s="138" t="str">
        <f>B$5</f>
        <v>"Non-GHGRP Facility Name"</v>
      </c>
      <c r="C60" s="138" t="str">
        <f t="shared" ref="C60:AA60" si="20">C$5</f>
        <v>"Non-GHGRP Facility Name"</v>
      </c>
      <c r="D60" s="138" t="str">
        <f t="shared" si="20"/>
        <v>"Non-GHGRP Facility Name"</v>
      </c>
      <c r="E60" s="138" t="str">
        <f t="shared" si="20"/>
        <v>"Non-GHGRP Facility Name"</v>
      </c>
      <c r="F60" s="138" t="str">
        <f t="shared" si="20"/>
        <v>"Non-GHGRP Facility Name"</v>
      </c>
      <c r="G60" s="138" t="str">
        <f t="shared" si="20"/>
        <v>"Non-GHGRP Facility Name"</v>
      </c>
      <c r="H60" s="138" t="str">
        <f t="shared" si="20"/>
        <v>"Non-GHGRP Facility Name"</v>
      </c>
      <c r="I60" s="138" t="str">
        <f t="shared" si="20"/>
        <v>"Non-GHGRP Facility Name"</v>
      </c>
      <c r="J60" s="138" t="str">
        <f t="shared" si="20"/>
        <v>"Non-GHGRP Facility Name"</v>
      </c>
      <c r="K60" s="138" t="str">
        <f t="shared" si="20"/>
        <v>"Non-GHGRP Facility Name"</v>
      </c>
      <c r="L60" s="138" t="str">
        <f t="shared" si="20"/>
        <v>"Non-GHGRP Facility Name"</v>
      </c>
      <c r="M60" s="138" t="str">
        <f t="shared" si="20"/>
        <v>"Non-GHGRP Facility Name"</v>
      </c>
      <c r="N60" s="138" t="str">
        <f t="shared" si="20"/>
        <v>"Non-GHGRP Facility Name"</v>
      </c>
      <c r="O60" s="138" t="str">
        <f t="shared" si="20"/>
        <v>"Non-GHGRP Facility Name"</v>
      </c>
      <c r="P60" s="138" t="str">
        <f t="shared" si="20"/>
        <v>"Non-GHGRP Facility Name"</v>
      </c>
      <c r="Q60" s="138" t="str">
        <f t="shared" si="20"/>
        <v>"Non-GHGRP Facility Name"</v>
      </c>
      <c r="R60" s="138" t="str">
        <f t="shared" si="20"/>
        <v>"Non-GHGRP Facility Name"</v>
      </c>
      <c r="S60" s="138" t="str">
        <f t="shared" si="20"/>
        <v>"Non-GHGRP Facility Name"</v>
      </c>
      <c r="T60" s="138" t="str">
        <f t="shared" si="20"/>
        <v>"Non-GHGRP Facility Name"</v>
      </c>
      <c r="U60" s="138" t="str">
        <f t="shared" si="20"/>
        <v>"Non-GHGRP Facility Name"</v>
      </c>
      <c r="V60" s="138" t="str">
        <f t="shared" si="20"/>
        <v>"Non-GHGRP Facility Name"</v>
      </c>
      <c r="W60" s="138" t="str">
        <f t="shared" si="20"/>
        <v>"Non-GHGRP Facility Name"</v>
      </c>
      <c r="X60" s="138" t="str">
        <f t="shared" si="20"/>
        <v>"Non-GHGRP Facility Name"</v>
      </c>
      <c r="Y60" s="138" t="str">
        <f t="shared" si="20"/>
        <v>"Non-GHGRP Facility Name"</v>
      </c>
      <c r="Z60" s="138" t="str">
        <f t="shared" si="20"/>
        <v>"Non-GHGRP Facility Name"</v>
      </c>
      <c r="AA60" s="138" t="str">
        <f t="shared" si="20"/>
        <v>"Non-GHGRP Facility Name"</v>
      </c>
      <c r="AB60" s="308" t="s">
        <v>140</v>
      </c>
      <c r="AC60" s="309"/>
      <c r="AG60" s="202"/>
    </row>
    <row r="61" spans="1:37" ht="26.25" customHeight="1" thickBot="1" x14ac:dyDescent="0.35">
      <c r="A61" s="143" t="s">
        <v>141</v>
      </c>
      <c r="B61" s="203" t="str">
        <f>IFERROR(B47/(B55*'Emission Factor References'!$D$10),"Needs Data")</f>
        <v>Needs Data</v>
      </c>
      <c r="C61" s="203" t="str">
        <f>IFERROR(C47/(C55*'Emission Factor References'!$D$10),"Needs Data")</f>
        <v>Needs Data</v>
      </c>
      <c r="D61" s="203" t="str">
        <f>IFERROR(D47/(D55*'Emission Factor References'!$D$10),"Needs Data")</f>
        <v>Needs Data</v>
      </c>
      <c r="E61" s="203" t="str">
        <f>IFERROR(E47/(E55*'Emission Factor References'!$D$10),"Needs Data")</f>
        <v>Needs Data</v>
      </c>
      <c r="F61" s="203" t="str">
        <f>IFERROR(F47/(F55*'Emission Factor References'!$D$10),"Needs Data")</f>
        <v>Needs Data</v>
      </c>
      <c r="G61" s="203" t="str">
        <f>IFERROR(G47/(G55*'Emission Factor References'!$D$10),"Needs Data")</f>
        <v>Needs Data</v>
      </c>
      <c r="H61" s="203" t="str">
        <f>IFERROR(H47/(H55*'Emission Factor References'!$D$10),"Needs Data")</f>
        <v>Needs Data</v>
      </c>
      <c r="I61" s="203" t="str">
        <f>IFERROR(I47/(I55*'Emission Factor References'!$D$10),"Needs Data")</f>
        <v>Needs Data</v>
      </c>
      <c r="J61" s="203" t="str">
        <f>IFERROR(J47/(J55*'Emission Factor References'!$D$10),"Needs Data")</f>
        <v>Needs Data</v>
      </c>
      <c r="K61" s="203" t="str">
        <f>IFERROR(K47/(K55*'Emission Factor References'!$D$10),"Needs Data")</f>
        <v>Needs Data</v>
      </c>
      <c r="L61" s="203" t="str">
        <f>IFERROR(L47/(L55*'Emission Factor References'!$D$10),"Needs Data")</f>
        <v>Needs Data</v>
      </c>
      <c r="M61" s="203" t="str">
        <f>IFERROR(M47/(M55*'Emission Factor References'!$D$10),"Needs Data")</f>
        <v>Needs Data</v>
      </c>
      <c r="N61" s="203" t="str">
        <f>IFERROR(N47/(N55*'Emission Factor References'!$D$10),"Needs Data")</f>
        <v>Needs Data</v>
      </c>
      <c r="O61" s="203" t="str">
        <f>IFERROR(O47/(O55*'Emission Factor References'!$D$10),"Needs Data")</f>
        <v>Needs Data</v>
      </c>
      <c r="P61" s="203" t="str">
        <f>IFERROR(P47/(P55*'Emission Factor References'!$D$10),"Needs Data")</f>
        <v>Needs Data</v>
      </c>
      <c r="Q61" s="203" t="str">
        <f>IFERROR(Q47/(Q55*'Emission Factor References'!$D$10),"Needs Data")</f>
        <v>Needs Data</v>
      </c>
      <c r="R61" s="203" t="str">
        <f>IFERROR(R47/(R55*'Emission Factor References'!$D$10),"Needs Data")</f>
        <v>Needs Data</v>
      </c>
      <c r="S61" s="203" t="str">
        <f>IFERROR(S47/(S55*'Emission Factor References'!$D$10),"Needs Data")</f>
        <v>Needs Data</v>
      </c>
      <c r="T61" s="203" t="str">
        <f>IFERROR(T47/(T55*'Emission Factor References'!$D$10),"Needs Data")</f>
        <v>Needs Data</v>
      </c>
      <c r="U61" s="203" t="str">
        <f>IFERROR(U47/(U55*'Emission Factor References'!$D$10),"Needs Data")</f>
        <v>Needs Data</v>
      </c>
      <c r="V61" s="203" t="str">
        <f>IFERROR(V47/(V55*'Emission Factor References'!$D$10),"Needs Data")</f>
        <v>Needs Data</v>
      </c>
      <c r="W61" s="203" t="str">
        <f>IFERROR(W47/(W55*'Emission Factor References'!$D$10),"Needs Data")</f>
        <v>Needs Data</v>
      </c>
      <c r="X61" s="203" t="str">
        <f>IFERROR(X47/(X55*'Emission Factor References'!$D$10),"Needs Data")</f>
        <v>Needs Data</v>
      </c>
      <c r="Y61" s="203" t="str">
        <f>IFERROR(Y47/(Y55*'Emission Factor References'!$D$10),"Needs Data")</f>
        <v>Needs Data</v>
      </c>
      <c r="Z61" s="203" t="str">
        <f>IFERROR(Z47/(Z55*'Emission Factor References'!$D$10),"Needs Data")</f>
        <v>Needs Data</v>
      </c>
      <c r="AA61" s="203" t="str">
        <f>IFERROR(AA47/(AA55*'Emission Factor References'!$D$10),"Needs Data")</f>
        <v>Needs Data</v>
      </c>
      <c r="AB61" s="302" t="s">
        <v>142</v>
      </c>
      <c r="AC61" s="303"/>
      <c r="AG61" s="150">
        <f t="shared" ref="AG61" si="21">SUM(B61:AA61)</f>
        <v>0</v>
      </c>
    </row>
    <row r="62" spans="1:37" ht="27" customHeight="1" thickTop="1" thickBot="1" x14ac:dyDescent="0.35">
      <c r="A62" s="204" t="s">
        <v>143</v>
      </c>
      <c r="B62" s="304" t="str">
        <f>IFERROR(B48/(B56*'Emission Factor References'!$D$10),"Needs Data")</f>
        <v>Needs Data</v>
      </c>
      <c r="C62" s="305"/>
      <c r="D62" s="305"/>
      <c r="E62" s="305"/>
      <c r="F62" s="305"/>
      <c r="G62" s="305"/>
      <c r="H62" s="305"/>
      <c r="I62" s="305"/>
      <c r="J62" s="205"/>
      <c r="K62" s="205"/>
      <c r="L62" s="205"/>
      <c r="M62" s="205"/>
      <c r="N62" s="205"/>
      <c r="O62" s="205"/>
      <c r="P62" s="205"/>
      <c r="Q62" s="205"/>
      <c r="R62" s="205"/>
      <c r="S62" s="205"/>
      <c r="T62" s="205"/>
      <c r="U62" s="205"/>
      <c r="V62" s="205"/>
      <c r="W62" s="205"/>
      <c r="X62" s="205"/>
      <c r="Y62" s="205"/>
      <c r="Z62" s="205"/>
      <c r="AA62" s="205"/>
      <c r="AB62" s="306" t="s">
        <v>144</v>
      </c>
      <c r="AC62" s="307"/>
      <c r="AG62" s="198" t="e">
        <f>IF(SUM(B47:AA47)/(AG55*'Emission Factor References'!$D$22)=B62,"CORRECT","ERROR")</f>
        <v>#DIV/0!</v>
      </c>
      <c r="AH62" s="275" t="s">
        <v>145</v>
      </c>
      <c r="AI62" s="275"/>
      <c r="AJ62" s="275"/>
      <c r="AK62" s="276"/>
    </row>
    <row r="63" spans="1:37" ht="15" thickTop="1" x14ac:dyDescent="0.3">
      <c r="AB63"/>
      <c r="AC63"/>
      <c r="AD63"/>
      <c r="AE63"/>
      <c r="AF63"/>
    </row>
    <row r="64" spans="1:37" ht="14.4" x14ac:dyDescent="0.3">
      <c r="AB64"/>
      <c r="AC64"/>
      <c r="AD64"/>
      <c r="AE64"/>
      <c r="AF64"/>
    </row>
    <row r="65" spans="28:32" ht="14.4" x14ac:dyDescent="0.3">
      <c r="AB65"/>
      <c r="AC65"/>
      <c r="AD65"/>
      <c r="AE65"/>
      <c r="AF65"/>
    </row>
  </sheetData>
  <sheetProtection algorithmName="SHA-512" hashValue="Sny6D9qv4ERky6yWfAwwL7xayiKLSKZ1lRRqNwLcr2+8I+Wd6iVec0EAi/9iNdylIP0oSVocLmqQY7Ob9PSPMw==" saltValue="Ei9ZRN3faajiSzWgNoi+Jw==" spinCount="100000" sheet="1" objects="1" scenarios="1" formatColumns="0" formatRows="0"/>
  <mergeCells count="26">
    <mergeCell ref="B28:I28"/>
    <mergeCell ref="B48:I48"/>
    <mergeCell ref="A30:AA30"/>
    <mergeCell ref="A35:AA35"/>
    <mergeCell ref="B1:E1"/>
    <mergeCell ref="A26:I26"/>
    <mergeCell ref="B4:I4"/>
    <mergeCell ref="A21:I21"/>
    <mergeCell ref="B23:I23"/>
    <mergeCell ref="A2:AA2"/>
    <mergeCell ref="A58:AA58"/>
    <mergeCell ref="AG47:AK47"/>
    <mergeCell ref="AH48:AK48"/>
    <mergeCell ref="AH56:AK56"/>
    <mergeCell ref="AH62:AK62"/>
    <mergeCell ref="AB60:AC60"/>
    <mergeCell ref="AB61:AC61"/>
    <mergeCell ref="B62:I62"/>
    <mergeCell ref="AB62:AC62"/>
    <mergeCell ref="B56:I56"/>
    <mergeCell ref="AB56:AC56"/>
    <mergeCell ref="AB52:AC52"/>
    <mergeCell ref="AB53:AC53"/>
    <mergeCell ref="AB54:AC54"/>
    <mergeCell ref="AB55:AC55"/>
    <mergeCell ref="A50:AA50"/>
  </mergeCells>
  <hyperlinks>
    <hyperlink ref="AB6" location="'GHGRP Ref &amp; Methodology'!B6" display="GHGRP Reference" xr:uid="{D702AA01-65DE-4212-80F4-268533346BE9}"/>
    <hyperlink ref="AC6" location="'GHGRP Ref &amp; Methodology'!C6" display="Description" xr:uid="{C19DE97A-9A38-4FE4-88E8-6A09CCCCF38E}"/>
    <hyperlink ref="AB7" location="'GHGRP Ref &amp; Methodology'!B7" display="GHGRP Reference" xr:uid="{95C56D68-C33E-42D0-8E6E-700618FCBBB6}"/>
    <hyperlink ref="AB8" location="'GHGRP Ref &amp; Methodology'!B8" display="GHGRP Reference" xr:uid="{4A523759-947D-452E-8797-FFB841DA5F18}"/>
    <hyperlink ref="AB9" location="'GHGRP Ref &amp; Methodology'!B9" display="GHGRP Reference" xr:uid="{481AA244-1AA5-45B7-8B57-CEB987B322EE}"/>
    <hyperlink ref="AB10" location="'GHGRP Ref &amp; Methodology'!B10" display="GHGRP Reference" xr:uid="{A1701041-35C1-40EE-BD7E-CAD38529FD1C}"/>
    <hyperlink ref="AB11" location="'GHGRP Ref &amp; Methodology'!B11" display="GHGRP Reference" xr:uid="{78E12DA4-4DD9-4EC5-AFF8-29046AFE6BBD}"/>
    <hyperlink ref="AB12" location="'GHGRP Ref &amp; Methodology'!B12" display="GHGRP Reference" xr:uid="{34F14FDB-3F62-46D4-8791-B3A2100E8435}"/>
    <hyperlink ref="AB13" location="'GHGRP Ref &amp; Methodology'!B13" display="GHGRP Reference" xr:uid="{EBFCF5F8-6054-4020-A7EF-12F87A6879A5}"/>
    <hyperlink ref="AB14" location="'GHGRP Ref &amp; Methodology'!B14" display="GHGRP Reference" xr:uid="{F47BEF01-4939-4025-A643-C89933A0D507}"/>
    <hyperlink ref="AB15" location="'GHGRP Ref &amp; Methodology'!B15" display="GHGRP Reference" xr:uid="{ECED9403-4096-4F6B-9492-8BB9CA98038C}"/>
    <hyperlink ref="AB16" location="'GHGRP Ref &amp; Methodology'!B16" display="GHGRP Reference" xr:uid="{39457A30-7B6C-431A-B226-700456C52A25}"/>
    <hyperlink ref="AB17" location="'GHGRP Ref &amp; Methodology'!B17" display="GHGRP Reference" xr:uid="{14C1F147-8C6E-46A9-B25A-B05CE1C9D302}"/>
    <hyperlink ref="AB18" location="'GHGRP Ref &amp; Methodology'!B18" display="GHGRP Reference" xr:uid="{C18EF88D-607A-4E7C-A4BD-2911C537FC17}"/>
    <hyperlink ref="AC7" location="'GHGRP Ref &amp; Methodology'!C7" display="Description" xr:uid="{D1690D38-768F-4FA0-9D18-9434E0A04DB3}"/>
    <hyperlink ref="AC8" location="'GHGRP Ref &amp; Methodology'!C8" display="Description" xr:uid="{6860A9A2-06A9-497D-B7FE-4D94A8D11EE7}"/>
    <hyperlink ref="AC9" location="'GHGRP Ref &amp; Methodology'!C9" display="Description" xr:uid="{9F8083CC-6226-45E0-A8EA-B3CBFD6B52AA}"/>
    <hyperlink ref="AC10" location="'GHGRP Ref &amp; Methodology'!C10" display="Description" xr:uid="{CB9D344E-A811-4213-B465-DEDB98E97DFD}"/>
    <hyperlink ref="AC11" location="'GHGRP Ref &amp; Methodology'!C11" display="Description" xr:uid="{3FDCC1F6-5A0C-4935-9D00-F65CFB8DA123}"/>
    <hyperlink ref="AC12" location="'GHGRP Ref &amp; Methodology'!C12" display="Description" xr:uid="{978C94B9-956D-4DB0-8DEF-AF82662D438C}"/>
    <hyperlink ref="AC13" location="'GHGRP Ref &amp; Methodology'!C13" display="Description" xr:uid="{B89D1197-ED34-4F42-B53F-95EA2A3C477B}"/>
    <hyperlink ref="AC14" location="'GHGRP Ref &amp; Methodology'!C14" display="Description" xr:uid="{E993873F-8EFC-46BC-BAB0-E4DD0396700D}"/>
    <hyperlink ref="AC15" location="'GHGRP Ref &amp; Methodology'!C15" display="Description" xr:uid="{085E3D78-BC9A-44F0-85FD-2FD5E557A0E0}"/>
    <hyperlink ref="AC16" location="'GHGRP Ref &amp; Methodology'!C16" display="Description" xr:uid="{2E3B4DF3-3A4B-41A4-BEEC-220933252173}"/>
    <hyperlink ref="AC17" location="'GHGRP Ref &amp; Methodology'!C17" display="Description" xr:uid="{1902E715-CC68-4EE1-9AA7-5B2C4EDB5FD8}"/>
    <hyperlink ref="AC18" location="'GHGRP Ref &amp; Methodology'!C18" display="Description" xr:uid="{DEB824E5-D29D-4E14-9F2E-EDF3CA6C3B87}"/>
  </hyperlink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885B04-3312-4006-98EB-A82748927D75}">
  <sheetPr codeName="Sheet7">
    <tabColor theme="9" tint="0.59999389629810485"/>
  </sheetPr>
  <dimension ref="B14:S14"/>
  <sheetViews>
    <sheetView workbookViewId="0">
      <selection activeCell="A2" sqref="A2"/>
    </sheetView>
  </sheetViews>
  <sheetFormatPr defaultRowHeight="14.4" x14ac:dyDescent="0.3"/>
  <sheetData>
    <row r="14" spans="2:19" ht="28.8" x14ac:dyDescent="0.55000000000000004">
      <c r="B14" s="26" t="s">
        <v>156</v>
      </c>
      <c r="C14" s="27"/>
      <c r="D14" s="27"/>
      <c r="E14" s="27"/>
      <c r="F14" s="27"/>
      <c r="G14" s="27"/>
      <c r="H14" s="27"/>
      <c r="I14" s="27"/>
      <c r="J14" s="27"/>
      <c r="K14" s="27"/>
      <c r="L14" s="27"/>
      <c r="M14" s="27"/>
      <c r="N14" s="27"/>
      <c r="O14" s="27"/>
      <c r="P14" s="27"/>
      <c r="Q14" s="27"/>
      <c r="R14" s="27"/>
      <c r="S14" s="27"/>
    </row>
  </sheetData>
  <sheetProtection algorithmName="SHA-512" hashValue="F3ST2wUJNcIaPwNRscDVGny8ibX8YpTdSmvmPiK/vPfHRyBlZEGFGV4O9bCz4EmjmPZ2ZqFITyfJ3q/n/wqpvw==" saltValue="wTq0Rb1JXEQIe5yZ2Vzb3w=="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42100-F373-4836-BA88-CAC9366FBC48}">
  <sheetPr codeName="Sheet8">
    <tabColor theme="9" tint="0.59999389629810485"/>
  </sheetPr>
  <dimension ref="A1:N14"/>
  <sheetViews>
    <sheetView zoomScale="90" zoomScaleNormal="90" workbookViewId="0">
      <selection activeCell="H14" sqref="H14"/>
    </sheetView>
  </sheetViews>
  <sheetFormatPr defaultColWidth="8.5546875" defaultRowHeight="13.2" x14ac:dyDescent="0.25"/>
  <cols>
    <col min="1" max="1" width="48.33203125" style="1" customWidth="1"/>
    <col min="2" max="2" width="20.5546875" style="2" bestFit="1" customWidth="1"/>
    <col min="3" max="3" width="19.33203125" style="2" bestFit="1" customWidth="1"/>
    <col min="4" max="4" width="25.6640625" style="2" bestFit="1" customWidth="1"/>
    <col min="5" max="8" width="17.5546875" style="2" customWidth="1"/>
    <col min="9" max="9" width="19.6640625" style="2" bestFit="1" customWidth="1"/>
    <col min="10" max="10" width="47" style="2" bestFit="1" customWidth="1"/>
    <col min="11" max="11" width="59.44140625" style="1" customWidth="1"/>
    <col min="12" max="15" width="8.5546875" style="2"/>
    <col min="16" max="16" width="28.33203125" style="2" bestFit="1" customWidth="1"/>
    <col min="17" max="16384" width="8.5546875" style="2"/>
  </cols>
  <sheetData>
    <row r="1" spans="1:14" ht="13.8" thickBot="1" x14ac:dyDescent="0.3"/>
    <row r="2" spans="1:14" ht="33.75" customHeight="1" thickTop="1" thickBot="1" x14ac:dyDescent="0.3">
      <c r="A2" s="329" t="s">
        <v>157</v>
      </c>
      <c r="B2" s="330"/>
      <c r="C2" s="330"/>
      <c r="D2" s="330"/>
      <c r="E2" s="330"/>
      <c r="F2" s="330"/>
      <c r="G2" s="331"/>
      <c r="H2" s="28"/>
      <c r="I2" s="28"/>
    </row>
    <row r="3" spans="1:14" ht="30" customHeight="1" thickTop="1" x14ac:dyDescent="0.25">
      <c r="A3" s="332" t="s">
        <v>158</v>
      </c>
      <c r="B3" s="333"/>
      <c r="C3" s="333"/>
      <c r="D3" s="333"/>
      <c r="E3" s="333"/>
      <c r="F3" s="333"/>
      <c r="G3" s="334"/>
    </row>
    <row r="4" spans="1:14" ht="12.6" customHeight="1" x14ac:dyDescent="0.25">
      <c r="A4" s="29" t="s">
        <v>159</v>
      </c>
      <c r="B4" s="41" t="s">
        <v>160</v>
      </c>
      <c r="C4" s="335" t="s">
        <v>70</v>
      </c>
      <c r="D4" s="336"/>
      <c r="E4" s="336"/>
      <c r="F4" s="336"/>
      <c r="G4" s="337"/>
    </row>
    <row r="5" spans="1:14" ht="30" customHeight="1" x14ac:dyDescent="0.25">
      <c r="A5" s="7" t="s">
        <v>161</v>
      </c>
      <c r="B5" s="44">
        <f>SUM('Process GHGRP Facilities '!B33:AA33,'Process Non-GHGRP Facilities'!B33:AA33)</f>
        <v>0</v>
      </c>
      <c r="C5" s="326" t="s">
        <v>162</v>
      </c>
      <c r="D5" s="327"/>
      <c r="E5" s="327"/>
      <c r="F5" s="327"/>
      <c r="G5" s="328"/>
    </row>
    <row r="6" spans="1:14" ht="30" customHeight="1" x14ac:dyDescent="0.25">
      <c r="A6" s="7" t="s">
        <v>163</v>
      </c>
      <c r="B6" s="44">
        <f>SUM('Process GHGRP Facilities '!B38:AA38,'Process Non-GHGRP Facilities'!B38:AA38)</f>
        <v>0</v>
      </c>
      <c r="C6" s="326" t="s">
        <v>164</v>
      </c>
      <c r="D6" s="327"/>
      <c r="E6" s="327"/>
      <c r="F6" s="327"/>
      <c r="G6" s="328"/>
    </row>
    <row r="7" spans="1:14" ht="30" customHeight="1" x14ac:dyDescent="0.3">
      <c r="A7" s="7" t="s">
        <v>165</v>
      </c>
      <c r="B7" s="45" t="str">
        <f>IFERROR(SUM(SUMPRODUCT('Process GHGRP Facilities '!B38:AA38,'Process GHGRP Facilities '!B39:AA39),SUMPRODUCT('Process Non-GHGRP Facilities'!B38:AA38,'Process Non-GHGRP Facilities'!B40:AA40))/SUM('Process GHGRP Facilities '!B38:AA38,'Process Non-GHGRP Facilities'!B38:AA38),"Needs Data")</f>
        <v>Needs Data</v>
      </c>
      <c r="C7" s="326" t="s">
        <v>166</v>
      </c>
      <c r="D7" s="327"/>
      <c r="E7" s="327"/>
      <c r="F7" s="327"/>
      <c r="G7" s="328"/>
      <c r="K7"/>
      <c r="L7"/>
      <c r="M7"/>
      <c r="N7"/>
    </row>
    <row r="8" spans="1:14" ht="30" customHeight="1" x14ac:dyDescent="0.25">
      <c r="A8" s="7" t="s">
        <v>167</v>
      </c>
      <c r="B8" s="46" t="str">
        <f>IFERROR(SUM(SUMPRODUCT('Process GHGRP Facilities '!B53:AA53,'Process GHGRP Facilities '!B54:AA54),SUMPRODUCT('Process Non-GHGRP Facilities'!B53:AA53,'Process Non-GHGRP Facilities'!B54:AA54))/SUM('Process GHGRP Facilities '!B54:AA54,'Process Non-GHGRP Facilities'!B54:AA54),"Needs Data")</f>
        <v>Needs Data</v>
      </c>
      <c r="C8" s="326" t="s">
        <v>168</v>
      </c>
      <c r="D8" s="327"/>
      <c r="E8" s="327"/>
      <c r="F8" s="327"/>
      <c r="G8" s="328"/>
    </row>
    <row r="9" spans="1:14" ht="30" customHeight="1" x14ac:dyDescent="0.25">
      <c r="A9" s="7" t="s">
        <v>169</v>
      </c>
      <c r="B9" s="44">
        <f>SUM('Process GHGRP Facilities '!B41:AA41,'Process Non-GHGRP Facilities'!B41:AA41)</f>
        <v>0</v>
      </c>
      <c r="C9" s="326" t="s">
        <v>170</v>
      </c>
      <c r="D9" s="327"/>
      <c r="E9" s="327"/>
      <c r="F9" s="327"/>
      <c r="G9" s="328"/>
    </row>
    <row r="10" spans="1:14" ht="30" customHeight="1" x14ac:dyDescent="0.25">
      <c r="A10" s="7" t="s">
        <v>171</v>
      </c>
      <c r="B10" s="44" t="str">
        <f>IF(SUM('Process GHGRP Facilities '!B41:AA41,'Process Non-GHGRP Facilities'!B41:AA41)=0,"No Liquids",IFERROR(SUM(SUMPRODUCT('Process GHGRP Facilities '!B41:AA41,'Process GHGRP Facilities '!B42:AA42),SUMPRODUCT('Process Non-GHGRP Facilities'!B41:AA41,'Process Non-GHGRP Facilities'!B42:AA42))/SUM('Process GHGRP Facilities '!B41:AA41,'Process Non-GHGRP Facilities'!B41:AA41),"Needs Data"))</f>
        <v>No Liquids</v>
      </c>
      <c r="C10" s="326" t="s">
        <v>172</v>
      </c>
      <c r="D10" s="327"/>
      <c r="E10" s="327"/>
      <c r="F10" s="327"/>
      <c r="G10" s="328"/>
    </row>
    <row r="11" spans="1:14" s="1" customFormat="1" ht="54" customHeight="1" x14ac:dyDescent="0.25">
      <c r="A11" s="7" t="s">
        <v>173</v>
      </c>
      <c r="B11" s="47" t="str">
        <f>IFERROR((B6*B7)/(B6*B7+IFERROR(B9*B10,0)),"Needs Data")</f>
        <v>Needs Data</v>
      </c>
      <c r="C11" s="326" t="s">
        <v>174</v>
      </c>
      <c r="D11" s="327"/>
      <c r="E11" s="327"/>
      <c r="F11" s="327"/>
      <c r="G11" s="328"/>
    </row>
    <row r="12" spans="1:14" ht="30" customHeight="1" thickBot="1" x14ac:dyDescent="0.3">
      <c r="A12" s="7" t="s">
        <v>175</v>
      </c>
      <c r="B12" s="39" t="str">
        <f>IFERROR(SUM('Process GHGRP Facilities '!B48:AA48,'Process Non-GHGRP Facilities'!B48:AA48)/(SUM('Process GHGRP Facilities '!B56:AA56,'Process Non-GHGRP Facilities'!B56:AA56)*'Emission Factor References'!$D$10),"Needs Data")</f>
        <v>Needs Data</v>
      </c>
      <c r="C12" s="326" t="s">
        <v>176</v>
      </c>
      <c r="D12" s="327"/>
      <c r="E12" s="327"/>
      <c r="F12" s="327"/>
      <c r="G12" s="328"/>
    </row>
    <row r="13" spans="1:14" ht="13.8" thickTop="1" x14ac:dyDescent="0.25"/>
    <row r="14" spans="1:14" x14ac:dyDescent="0.25">
      <c r="A14" s="30"/>
    </row>
  </sheetData>
  <sheetProtection algorithmName="SHA-512" hashValue="l31mSjl8dFgnH07j1vDE9VeL4djgZQ9JduV1X8d26uzDN9Im9mwPB9p96g57PnqCisgpWPwcNlBgzVUQ8q9qzQ==" saltValue="FBHrFCRUMiVCeZtSUF2dZQ==" spinCount="100000" sheet="1" objects="1" scenarios="1"/>
  <mergeCells count="11">
    <mergeCell ref="C7:G7"/>
    <mergeCell ref="A2:G2"/>
    <mergeCell ref="A3:G3"/>
    <mergeCell ref="C4:G4"/>
    <mergeCell ref="C5:G5"/>
    <mergeCell ref="C6:G6"/>
    <mergeCell ref="C8:G8"/>
    <mergeCell ref="C9:G9"/>
    <mergeCell ref="C10:G10"/>
    <mergeCell ref="C11:G11"/>
    <mergeCell ref="C12:G12"/>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F0244-9C91-491E-A30C-85DA454A1D24}">
  <sheetPr codeName="Sheet9">
    <tabColor theme="7" tint="0.39997558519241921"/>
  </sheetPr>
  <dimension ref="B14:U14"/>
  <sheetViews>
    <sheetView workbookViewId="0">
      <selection activeCell="A2" sqref="A2"/>
    </sheetView>
  </sheetViews>
  <sheetFormatPr defaultRowHeight="14.4" x14ac:dyDescent="0.3"/>
  <sheetData>
    <row r="14" spans="2:21" ht="28.8" x14ac:dyDescent="0.55000000000000004">
      <c r="B14" s="13" t="s">
        <v>177</v>
      </c>
      <c r="C14" s="14"/>
      <c r="D14" s="14"/>
      <c r="E14" s="14"/>
      <c r="F14" s="14"/>
      <c r="G14" s="14"/>
      <c r="H14" s="14"/>
      <c r="I14" s="14"/>
      <c r="J14" s="14"/>
      <c r="K14" s="14"/>
      <c r="L14" s="14"/>
      <c r="M14" s="14"/>
      <c r="N14" s="14"/>
      <c r="O14" s="14"/>
      <c r="P14" s="14"/>
      <c r="Q14" s="14"/>
      <c r="R14" s="14"/>
      <c r="S14" s="14"/>
      <c r="T14" s="14"/>
      <c r="U14" s="14"/>
    </row>
  </sheetData>
  <sheetProtection algorithmName="SHA-512" hashValue="2iA/TYD2AGDyAxyXZbrU/QXV5qLeoH3I94+TIuh5NWNk/5ALDGL+D8UBuM0Pi93kKk1eauxMdQyKcqfngHl8tQ==" saltValue="DmfdHwCVPFdoSXj5hL6pX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20581BC9AC624C8E25B7F953CE63DC" ma:contentTypeVersion="4" ma:contentTypeDescription="Create a new document." ma:contentTypeScope="" ma:versionID="215ebc53b4f9f7d949993e27743b199c">
  <xsd:schema xmlns:xsd="http://www.w3.org/2001/XMLSchema" xmlns:xs="http://www.w3.org/2001/XMLSchema" xmlns:p="http://schemas.microsoft.com/office/2006/metadata/properties" xmlns:ns2="d9117002-6fac-46ec-84a0-81c3d369dac1" targetNamespace="http://schemas.microsoft.com/office/2006/metadata/properties" ma:root="true" ma:fieldsID="98d52d1a378c0f35c984787c8d3b4a31" ns2:_="">
    <xsd:import namespace="d9117002-6fac-46ec-84a0-81c3d369dac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9117002-6fac-46ec-84a0-81c3d369da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B8F6E02-6BC2-4FD8-BA00-86F3B3402038}">
  <ds:schemaRefs>
    <ds:schemaRef ds:uri="http://schemas.microsoft.com/sharepoint/v3/contenttype/forms"/>
  </ds:schemaRefs>
</ds:datastoreItem>
</file>

<file path=customXml/itemProps2.xml><?xml version="1.0" encoding="utf-8"?>
<ds:datastoreItem xmlns:ds="http://schemas.openxmlformats.org/officeDocument/2006/customXml" ds:itemID="{2C4B5757-E31E-4C29-8D67-A9A67276A90A}">
  <ds:schemaRefs>
    <ds:schemaRef ds:uri="http://purl.org/dc/elements/1.1/"/>
    <ds:schemaRef ds:uri="1b7758f1-8c28-462e-a85c-6838b3850597"/>
    <ds:schemaRef ds:uri="http://schemas.microsoft.com/office/2006/documentManagement/types"/>
    <ds:schemaRef ds:uri="http://schemas.microsoft.com/office/2006/metadata/properties"/>
    <ds:schemaRef ds:uri="http://purl.org/dc/dcmitype/"/>
    <ds:schemaRef ds:uri="http://purl.org/dc/terms/"/>
    <ds:schemaRef ds:uri="http://schemas.openxmlformats.org/package/2006/metadata/core-properties"/>
    <ds:schemaRef ds:uri="http://www.w3.org/XML/1998/namespace"/>
    <ds:schemaRef ds:uri="http://schemas.microsoft.com/office/infopath/2007/PartnerControls"/>
  </ds:schemaRefs>
</ds:datastoreItem>
</file>

<file path=customXml/itemProps3.xml><?xml version="1.0" encoding="utf-8"?>
<ds:datastoreItem xmlns:ds="http://schemas.openxmlformats.org/officeDocument/2006/customXml" ds:itemID="{B0D2DDDF-7BAD-4BC0-B3AE-31F283997CB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V3.0 UPDATES_READ FIRST</vt:lpstr>
      <vt:lpstr>Instructions for Completing</vt:lpstr>
      <vt:lpstr>Data Entry Sheets ==&gt;</vt:lpstr>
      <vt:lpstr>Company Information</vt:lpstr>
      <vt:lpstr>Process GHGRP Facilities </vt:lpstr>
      <vt:lpstr>Process Non-GHGRP Facilities</vt:lpstr>
      <vt:lpstr>Summary Data ==&gt;</vt:lpstr>
      <vt:lpstr>Public Disclosure Data</vt:lpstr>
      <vt:lpstr>Information Sheets==&gt;</vt:lpstr>
      <vt:lpstr>Overview of CH4 Intensity</vt:lpstr>
      <vt:lpstr>Emission Factor References</vt:lpstr>
      <vt:lpstr>GHGRP Ref &amp; Methodology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/issuesandpolicy/Documents/NGSI_ReportingTemplate_Processing.xlsx</dc:title>
  <dc:subject/>
  <dc:creator>Pye Russell</dc:creator>
  <cp:keywords/>
  <dc:description/>
  <cp:lastModifiedBy>Selina Roman-White</cp:lastModifiedBy>
  <cp:revision/>
  <dcterms:created xsi:type="dcterms:W3CDTF">2020-06-01T19:14:31Z</dcterms:created>
  <dcterms:modified xsi:type="dcterms:W3CDTF">2026-01-08T21:51:45Z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0x0101001620581BC9AC624C8E25B7F953CE63DC</vt:lpwstr>
  </property>
  <property fmtid="{D5CDD505-2E9C-101B-9397-08002B2CF9AE}" pid="3" name="WorkflowChangePath">
    <vt:lpwstr>60b82fff-d2be-4123-80b0-dabbdbda80cb,8;</vt:lpwstr>
  </property>
  <property fmtid="{D5CDD505-2E9C-101B-9397-08002B2CF9AE}" pid="4" name="Tags">
    <vt:lpwstr/>
  </property>
  <property fmtid="{D5CDD505-2E9C-101B-9397-08002B2CF9AE}" pid="5" name="Order">
    <vt:r8>4000</vt:r8>
  </property>
  <property fmtid="{D5CDD505-2E9C-101B-9397-08002B2CF9AE}" pid="6" name="xd_Signature">
    <vt:bool>false</vt:bool>
  </property>
  <property fmtid="{D5CDD505-2E9C-101B-9397-08002B2CF9AE}" pid="7" name="xd_ProgID">
    <vt:lpwstr/>
  </property>
  <property fmtid="{D5CDD505-2E9C-101B-9397-08002B2CF9AE}" pid="8" name="TriggerFlowInfo">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_SourceUrl">
    <vt:lpwstr/>
  </property>
  <property fmtid="{D5CDD505-2E9C-101B-9397-08002B2CF9AE}" pid="13" name="_SharedFileIndex">
    <vt:lpwstr/>
  </property>
</Properties>
</file>