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defaultThemeVersion="166925"/>
  <mc:AlternateContent xmlns:mc="http://schemas.openxmlformats.org/markup-compatibility/2006">
    <mc:Choice Requires="x15">
      <x15ac:absPath xmlns:x15ac="http://schemas.microsoft.com/office/spreadsheetml/2010/11/ac" url="https://slrgroup.sharepoint.com/sites/NGSIUpdateProjectv3.0_2025-SLRProjectTeamWorkingFolder/Shared Documents/SLR Project Team Working Folder/Task 3_Protocol &amp; Templates Rollout Support/Final Delivery V3/"/>
    </mc:Choice>
  </mc:AlternateContent>
  <xr:revisionPtr revIDLastSave="651" documentId="8_{76D617AB-8AC2-42E9-8391-FB668D8C6A2B}" xr6:coauthVersionLast="47" xr6:coauthVersionMax="47" xr10:uidLastSave="{4BE006A0-E0EC-43E6-9A9F-3347B3BD3CD5}"/>
  <workbookProtection workbookAlgorithmName="SHA-512" workbookHashValue="YawwjURgM3IkhA/w2ie0wXmj780TbgK1swaotcUIYuQONM9oLYJ7irS861tqIj/u7SSag0Oc+fuAXaRTIhvNLA==" workbookSaltValue="Fe3Y+O3S0vILqnxOIGMTVg==" workbookSpinCount="100000" lockStructure="1"/>
  <bookViews>
    <workbookView xWindow="22932" yWindow="-108" windowWidth="23256" windowHeight="12456" tabRatio="728" xr2:uid="{00000000-000D-0000-FFFF-FFFF00000000}"/>
  </bookViews>
  <sheets>
    <sheet name="V3.0 UPDATES_READ FIRST" sheetId="18" r:id="rId1"/>
    <sheet name="Instructions for Completing" sheetId="16" r:id="rId2"/>
    <sheet name="Data Entry Sheets ==&gt;" sheetId="23" r:id="rId3"/>
    <sheet name="Company Information" sheetId="25" r:id="rId4"/>
    <sheet name="Production GHGRP Facilities" sheetId="1" r:id="rId5"/>
    <sheet name="Production Non-GHGRP" sheetId="20" r:id="rId6"/>
    <sheet name="Summary Data ==&gt;" sheetId="24" r:id="rId7"/>
    <sheet name="Public Disclosure Data" sheetId="14" r:id="rId8"/>
    <sheet name="Information Sheets==&gt;" sheetId="22" r:id="rId9"/>
    <sheet name="Overview of CH4 Intensity" sheetId="10" r:id="rId10"/>
    <sheet name="Emission Factor References" sheetId="19" r:id="rId11"/>
    <sheet name="GHGRP Ref &amp; Methodology" sheetId="26" r:id="rId12"/>
    <sheet name="Processing" sheetId="3" state="hidden" r:id="rId13"/>
    <sheet name="Transmission &amp; Storage" sheetId="4" state="hidden" r:id="rId14"/>
    <sheet name="Distribution" sheetId="5" state="hidden" r:id="rId15"/>
  </sheets>
  <definedNames>
    <definedName name="Dehydrator" localSheetId="3">#REF!</definedName>
    <definedName name="Dehydrator">#REF!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8" i="20" l="1"/>
  <c r="L28" i="20"/>
  <c r="M28" i="20"/>
  <c r="N28" i="20"/>
  <c r="O28" i="20"/>
  <c r="P28" i="20"/>
  <c r="Q28" i="20"/>
  <c r="R28" i="20"/>
  <c r="S28" i="20"/>
  <c r="T28" i="20"/>
  <c r="U28" i="20"/>
  <c r="V28" i="20"/>
  <c r="W28" i="20"/>
  <c r="X28" i="20"/>
  <c r="Y28" i="20"/>
  <c r="Z28" i="20"/>
  <c r="AA28" i="20"/>
  <c r="I28" i="20"/>
  <c r="J28" i="20"/>
  <c r="AG28" i="1"/>
  <c r="B5" i="20" l="1" a="1"/>
  <c r="B5" i="20" s="1"/>
  <c r="B33" i="20" s="1"/>
  <c r="I72" i="20"/>
  <c r="J72" i="20"/>
  <c r="K72" i="20"/>
  <c r="L72" i="20"/>
  <c r="M72" i="20"/>
  <c r="N72" i="20"/>
  <c r="O72" i="20"/>
  <c r="P72" i="20"/>
  <c r="Q72" i="20"/>
  <c r="R72" i="20"/>
  <c r="S72" i="20"/>
  <c r="T72" i="20"/>
  <c r="U72" i="20"/>
  <c r="V72" i="20"/>
  <c r="W72" i="20"/>
  <c r="X72" i="20"/>
  <c r="Y72" i="20"/>
  <c r="Z72" i="20"/>
  <c r="I64" i="20"/>
  <c r="J64" i="20"/>
  <c r="K64" i="20"/>
  <c r="L64" i="20"/>
  <c r="M64" i="20"/>
  <c r="N64" i="20"/>
  <c r="O64" i="20"/>
  <c r="P64" i="20"/>
  <c r="Q64" i="20"/>
  <c r="R64" i="20"/>
  <c r="S64" i="20"/>
  <c r="T64" i="20"/>
  <c r="U64" i="20"/>
  <c r="V64" i="20"/>
  <c r="W64" i="20"/>
  <c r="X64" i="20"/>
  <c r="Y64" i="20"/>
  <c r="Z64" i="20"/>
  <c r="I66" i="20"/>
  <c r="J66" i="20"/>
  <c r="J67" i="20" s="1"/>
  <c r="K66" i="20"/>
  <c r="K67" i="20" s="1"/>
  <c r="L66" i="20"/>
  <c r="L67" i="20" s="1"/>
  <c r="M66" i="20"/>
  <c r="M67" i="20" s="1"/>
  <c r="N66" i="20"/>
  <c r="N67" i="20" s="1"/>
  <c r="O66" i="20"/>
  <c r="O67" i="20" s="1"/>
  <c r="P66" i="20"/>
  <c r="Q66" i="20"/>
  <c r="R66" i="20"/>
  <c r="S66" i="20"/>
  <c r="T66" i="20"/>
  <c r="U66" i="20"/>
  <c r="V66" i="20"/>
  <c r="V67" i="20" s="1"/>
  <c r="W66" i="20"/>
  <c r="W67" i="20" s="1"/>
  <c r="X66" i="20"/>
  <c r="X67" i="20" s="1"/>
  <c r="Y66" i="20"/>
  <c r="Y67" i="20" s="1"/>
  <c r="Z66" i="20"/>
  <c r="Z67" i="20" s="1"/>
  <c r="I67" i="20"/>
  <c r="P67" i="20"/>
  <c r="Q67" i="20"/>
  <c r="R67" i="20"/>
  <c r="S67" i="20"/>
  <c r="T67" i="20"/>
  <c r="U67" i="20"/>
  <c r="I51" i="20"/>
  <c r="J51" i="20"/>
  <c r="K51" i="20"/>
  <c r="L51" i="20"/>
  <c r="M51" i="20"/>
  <c r="N51" i="20"/>
  <c r="O51" i="20"/>
  <c r="P51" i="20"/>
  <c r="Q51" i="20"/>
  <c r="R51" i="20"/>
  <c r="S51" i="20"/>
  <c r="T51" i="20"/>
  <c r="U51" i="20"/>
  <c r="V51" i="20"/>
  <c r="W51" i="20"/>
  <c r="X51" i="20"/>
  <c r="Y51" i="20"/>
  <c r="Z51" i="20"/>
  <c r="I54" i="20"/>
  <c r="J54" i="20"/>
  <c r="K54" i="20"/>
  <c r="L54" i="20"/>
  <c r="M54" i="20"/>
  <c r="N54" i="20"/>
  <c r="O54" i="20"/>
  <c r="P54" i="20"/>
  <c r="Q54" i="20"/>
  <c r="R54" i="20"/>
  <c r="S54" i="20"/>
  <c r="T54" i="20"/>
  <c r="U54" i="20"/>
  <c r="V54" i="20"/>
  <c r="W54" i="20"/>
  <c r="X54" i="20"/>
  <c r="Y54" i="20"/>
  <c r="Z54" i="20"/>
  <c r="I57" i="20"/>
  <c r="I58" i="20" s="1"/>
  <c r="J57" i="20"/>
  <c r="J58" i="20" s="1"/>
  <c r="K57" i="20"/>
  <c r="L57" i="20"/>
  <c r="M57" i="20"/>
  <c r="N57" i="20"/>
  <c r="O57" i="20"/>
  <c r="P57" i="20"/>
  <c r="Q57" i="20"/>
  <c r="Q58" i="20" s="1"/>
  <c r="R57" i="20"/>
  <c r="R58" i="20" s="1"/>
  <c r="S57" i="20"/>
  <c r="S58" i="20" s="1"/>
  <c r="T57" i="20"/>
  <c r="T58" i="20" s="1"/>
  <c r="U57" i="20"/>
  <c r="U58" i="20" s="1"/>
  <c r="V57" i="20"/>
  <c r="V58" i="20" s="1"/>
  <c r="W57" i="20"/>
  <c r="X57" i="20"/>
  <c r="Y57" i="20"/>
  <c r="Z57" i="20"/>
  <c r="M58" i="20"/>
  <c r="P58" i="20"/>
  <c r="W58" i="20"/>
  <c r="Z58" i="20"/>
  <c r="I46" i="20"/>
  <c r="J46" i="20"/>
  <c r="K46" i="20"/>
  <c r="L46" i="20"/>
  <c r="M46" i="20"/>
  <c r="N46" i="20"/>
  <c r="O46" i="20"/>
  <c r="P46" i="20"/>
  <c r="Q46" i="20"/>
  <c r="R46" i="20"/>
  <c r="S46" i="20"/>
  <c r="T46" i="20"/>
  <c r="U46" i="20"/>
  <c r="V46" i="20"/>
  <c r="W46" i="20"/>
  <c r="X46" i="20"/>
  <c r="Y46" i="20"/>
  <c r="Z46" i="20"/>
  <c r="I40" i="20"/>
  <c r="J40" i="20"/>
  <c r="K40" i="20"/>
  <c r="L40" i="20"/>
  <c r="M40" i="20"/>
  <c r="N40" i="20"/>
  <c r="O40" i="20"/>
  <c r="P40" i="20"/>
  <c r="Q40" i="20"/>
  <c r="R40" i="20"/>
  <c r="S40" i="20"/>
  <c r="T40" i="20"/>
  <c r="U40" i="20"/>
  <c r="V40" i="20"/>
  <c r="W40" i="20"/>
  <c r="X40" i="20"/>
  <c r="Y40" i="20"/>
  <c r="Z40" i="20"/>
  <c r="I41" i="20"/>
  <c r="J41" i="20"/>
  <c r="K41" i="20"/>
  <c r="L41" i="20"/>
  <c r="M41" i="20"/>
  <c r="N41" i="20"/>
  <c r="O41" i="20"/>
  <c r="P41" i="20"/>
  <c r="Q41" i="20"/>
  <c r="R41" i="20"/>
  <c r="S41" i="20"/>
  <c r="T41" i="20"/>
  <c r="U41" i="20"/>
  <c r="V41" i="20"/>
  <c r="W41" i="20"/>
  <c r="X41" i="20"/>
  <c r="Y41" i="20"/>
  <c r="Z41" i="20"/>
  <c r="I42" i="20"/>
  <c r="J42" i="20"/>
  <c r="K42" i="20"/>
  <c r="L42" i="20"/>
  <c r="M42" i="20"/>
  <c r="N42" i="20"/>
  <c r="O42" i="20"/>
  <c r="O43" i="20" s="1"/>
  <c r="O47" i="20" s="1"/>
  <c r="P42" i="20"/>
  <c r="P43" i="20" s="1"/>
  <c r="P47" i="20" s="1"/>
  <c r="Q42" i="20"/>
  <c r="Q43" i="20" s="1"/>
  <c r="Q47" i="20" s="1"/>
  <c r="R42" i="20"/>
  <c r="R43" i="20" s="1"/>
  <c r="R47" i="20" s="1"/>
  <c r="S42" i="20"/>
  <c r="S43" i="20" s="1"/>
  <c r="S47" i="20" s="1"/>
  <c r="T42" i="20"/>
  <c r="U42" i="20"/>
  <c r="V42" i="20"/>
  <c r="W42" i="20"/>
  <c r="X42" i="20"/>
  <c r="Y42" i="20"/>
  <c r="Z42" i="20"/>
  <c r="M43" i="20"/>
  <c r="M47" i="20" s="1"/>
  <c r="N43" i="20"/>
  <c r="N47" i="20" s="1"/>
  <c r="Y43" i="20"/>
  <c r="Y47" i="20" s="1"/>
  <c r="I33" i="20"/>
  <c r="J33" i="20"/>
  <c r="K33" i="20"/>
  <c r="L33" i="20"/>
  <c r="M33" i="20"/>
  <c r="N33" i="20"/>
  <c r="O33" i="20"/>
  <c r="P33" i="20"/>
  <c r="Q33" i="20"/>
  <c r="R33" i="20"/>
  <c r="S33" i="20"/>
  <c r="T33" i="20"/>
  <c r="U33" i="20"/>
  <c r="V33" i="20"/>
  <c r="W33" i="20"/>
  <c r="X33" i="20"/>
  <c r="Y33" i="20"/>
  <c r="Z33" i="20"/>
  <c r="B5" i="1" a="1"/>
  <c r="H64" i="1"/>
  <c r="I64" i="1"/>
  <c r="J64" i="1"/>
  <c r="K64" i="1"/>
  <c r="L64" i="1"/>
  <c r="M64" i="1"/>
  <c r="N64" i="1"/>
  <c r="O64" i="1"/>
  <c r="P64" i="1"/>
  <c r="Q64" i="1"/>
  <c r="R64" i="1"/>
  <c r="S64" i="1"/>
  <c r="T64" i="1"/>
  <c r="U64" i="1"/>
  <c r="V64" i="1"/>
  <c r="W64" i="1"/>
  <c r="X64" i="1"/>
  <c r="Y64" i="1"/>
  <c r="Z64" i="1"/>
  <c r="H66" i="1"/>
  <c r="I66" i="1"/>
  <c r="J66" i="1"/>
  <c r="J67" i="1" s="1"/>
  <c r="K66" i="1"/>
  <c r="K67" i="1" s="1"/>
  <c r="L66" i="1"/>
  <c r="L67" i="1" s="1"/>
  <c r="M66" i="1"/>
  <c r="M67" i="1" s="1"/>
  <c r="N66" i="1"/>
  <c r="N67" i="1" s="1"/>
  <c r="O66" i="1"/>
  <c r="O67" i="1" s="1"/>
  <c r="P66" i="1"/>
  <c r="P67" i="1" s="1"/>
  <c r="Q66" i="1"/>
  <c r="R66" i="1"/>
  <c r="S66" i="1"/>
  <c r="T66" i="1"/>
  <c r="U66" i="1"/>
  <c r="V66" i="1"/>
  <c r="V67" i="1" s="1"/>
  <c r="W66" i="1"/>
  <c r="W67" i="1" s="1"/>
  <c r="X66" i="1"/>
  <c r="X67" i="1" s="1"/>
  <c r="Y66" i="1"/>
  <c r="Y67" i="1" s="1"/>
  <c r="Z66" i="1"/>
  <c r="Z67" i="1" s="1"/>
  <c r="H67" i="1"/>
  <c r="I67" i="1"/>
  <c r="Q67" i="1"/>
  <c r="R67" i="1"/>
  <c r="S67" i="1"/>
  <c r="T67" i="1"/>
  <c r="U67" i="1"/>
  <c r="H51" i="1"/>
  <c r="I51" i="1"/>
  <c r="J51" i="1"/>
  <c r="K51" i="1"/>
  <c r="L51" i="1"/>
  <c r="M51" i="1"/>
  <c r="N51" i="1"/>
  <c r="O51" i="1"/>
  <c r="P51" i="1"/>
  <c r="Q51" i="1"/>
  <c r="R51" i="1"/>
  <c r="S51" i="1"/>
  <c r="T51" i="1"/>
  <c r="U51" i="1"/>
  <c r="V51" i="1"/>
  <c r="W51" i="1"/>
  <c r="X51" i="1"/>
  <c r="Y51" i="1"/>
  <c r="Z51" i="1"/>
  <c r="H54" i="1"/>
  <c r="I54" i="1"/>
  <c r="J54" i="1"/>
  <c r="K54" i="1"/>
  <c r="L54" i="1"/>
  <c r="M54" i="1"/>
  <c r="N54" i="1"/>
  <c r="O54" i="1"/>
  <c r="P54" i="1"/>
  <c r="Q54" i="1"/>
  <c r="R54" i="1"/>
  <c r="S54" i="1"/>
  <c r="T54" i="1"/>
  <c r="U54" i="1"/>
  <c r="V54" i="1"/>
  <c r="W54" i="1"/>
  <c r="X54" i="1"/>
  <c r="Y54" i="1"/>
  <c r="Z54" i="1"/>
  <c r="H57" i="1"/>
  <c r="I57" i="1"/>
  <c r="J57" i="1"/>
  <c r="K57" i="1"/>
  <c r="L57" i="1"/>
  <c r="M57" i="1"/>
  <c r="N57" i="1"/>
  <c r="O57" i="1"/>
  <c r="O58" i="1" s="1"/>
  <c r="P57" i="1"/>
  <c r="P58" i="1" s="1"/>
  <c r="Q57" i="1"/>
  <c r="Q58" i="1" s="1"/>
  <c r="R57" i="1"/>
  <c r="R58" i="1" s="1"/>
  <c r="S57" i="1"/>
  <c r="S58" i="1" s="1"/>
  <c r="T57" i="1"/>
  <c r="U57" i="1"/>
  <c r="V57" i="1"/>
  <c r="W57" i="1"/>
  <c r="X57" i="1"/>
  <c r="Y57" i="1"/>
  <c r="Z57" i="1"/>
  <c r="H58" i="1"/>
  <c r="I58" i="1"/>
  <c r="J58" i="1"/>
  <c r="K58" i="1"/>
  <c r="L58" i="1"/>
  <c r="T58" i="1"/>
  <c r="U58" i="1"/>
  <c r="V58" i="1"/>
  <c r="W58" i="1"/>
  <c r="X58" i="1"/>
  <c r="I46" i="1"/>
  <c r="J46" i="1"/>
  <c r="K46" i="1"/>
  <c r="L46" i="1"/>
  <c r="M46" i="1"/>
  <c r="N46" i="1"/>
  <c r="O46" i="1"/>
  <c r="P46" i="1"/>
  <c r="Q46" i="1"/>
  <c r="R46" i="1"/>
  <c r="S46" i="1"/>
  <c r="T46" i="1"/>
  <c r="U46" i="1"/>
  <c r="V46" i="1"/>
  <c r="W46" i="1"/>
  <c r="X46" i="1"/>
  <c r="Y46" i="1"/>
  <c r="Z46" i="1"/>
  <c r="I40" i="1"/>
  <c r="J40" i="1"/>
  <c r="K40" i="1"/>
  <c r="L40" i="1"/>
  <c r="M40" i="1"/>
  <c r="N40" i="1"/>
  <c r="O40" i="1"/>
  <c r="P40" i="1"/>
  <c r="Q40" i="1"/>
  <c r="R40" i="1"/>
  <c r="S40" i="1"/>
  <c r="T40" i="1"/>
  <c r="U40" i="1"/>
  <c r="V40" i="1"/>
  <c r="W40" i="1"/>
  <c r="X40" i="1"/>
  <c r="Y40" i="1"/>
  <c r="Z40" i="1"/>
  <c r="I41" i="1"/>
  <c r="J41" i="1"/>
  <c r="K41" i="1"/>
  <c r="L41" i="1"/>
  <c r="M41" i="1"/>
  <c r="N41" i="1"/>
  <c r="O41" i="1"/>
  <c r="P41" i="1"/>
  <c r="Q41" i="1"/>
  <c r="R41" i="1"/>
  <c r="S41" i="1"/>
  <c r="T41" i="1"/>
  <c r="U41" i="1"/>
  <c r="V41" i="1"/>
  <c r="W41" i="1"/>
  <c r="X41" i="1"/>
  <c r="Y41" i="1"/>
  <c r="Z41" i="1"/>
  <c r="I42" i="1"/>
  <c r="J42" i="1"/>
  <c r="K42" i="1"/>
  <c r="L42" i="1"/>
  <c r="M42" i="1"/>
  <c r="N42" i="1"/>
  <c r="O42" i="1"/>
  <c r="P42" i="1"/>
  <c r="P43" i="1" s="1"/>
  <c r="P47" i="1" s="1"/>
  <c r="P59" i="1" s="1"/>
  <c r="P73" i="1" s="1"/>
  <c r="Q42" i="1"/>
  <c r="Q43" i="1" s="1"/>
  <c r="Q47" i="1" s="1"/>
  <c r="R42" i="1"/>
  <c r="S42" i="1"/>
  <c r="S43" i="1" s="1"/>
  <c r="S47" i="1" s="1"/>
  <c r="T42" i="1"/>
  <c r="T43" i="1" s="1"/>
  <c r="T47" i="1" s="1"/>
  <c r="U42" i="1"/>
  <c r="V42" i="1"/>
  <c r="W42" i="1"/>
  <c r="X42" i="1"/>
  <c r="Y42" i="1"/>
  <c r="Z42" i="1"/>
  <c r="I43" i="1"/>
  <c r="I47" i="1" s="1"/>
  <c r="J43" i="1"/>
  <c r="J47" i="1" s="1"/>
  <c r="K43" i="1"/>
  <c r="K47" i="1" s="1"/>
  <c r="K59" i="1" s="1"/>
  <c r="K73" i="1" s="1"/>
  <c r="L43" i="1"/>
  <c r="L47" i="1" s="1"/>
  <c r="L59" i="1" s="1"/>
  <c r="L73" i="1" s="1"/>
  <c r="M43" i="1"/>
  <c r="M47" i="1" s="1"/>
  <c r="N43" i="1"/>
  <c r="N47" i="1" s="1"/>
  <c r="O43" i="1"/>
  <c r="O47" i="1" s="1"/>
  <c r="U43" i="1"/>
  <c r="U47" i="1" s="1"/>
  <c r="U59" i="1" s="1"/>
  <c r="U73" i="1" s="1"/>
  <c r="V43" i="1"/>
  <c r="V47" i="1" s="1"/>
  <c r="W43" i="1"/>
  <c r="W47" i="1" s="1"/>
  <c r="X43" i="1"/>
  <c r="X47" i="1" s="1"/>
  <c r="Y43" i="1"/>
  <c r="Y47" i="1" s="1"/>
  <c r="Z43" i="1"/>
  <c r="Z47" i="1" s="1"/>
  <c r="I33" i="1"/>
  <c r="J33" i="1"/>
  <c r="K33" i="1"/>
  <c r="L33" i="1"/>
  <c r="M33" i="1"/>
  <c r="N33" i="1"/>
  <c r="O33" i="1"/>
  <c r="P33" i="1"/>
  <c r="Q33" i="1"/>
  <c r="R33" i="1"/>
  <c r="S33" i="1"/>
  <c r="T33" i="1"/>
  <c r="U33" i="1"/>
  <c r="V33" i="1"/>
  <c r="W33" i="1"/>
  <c r="X33" i="1"/>
  <c r="Y33" i="1"/>
  <c r="Z33" i="1"/>
  <c r="H28" i="20"/>
  <c r="G28" i="20"/>
  <c r="F28" i="20"/>
  <c r="E28" i="20"/>
  <c r="D28" i="20"/>
  <c r="C28" i="20"/>
  <c r="B28" i="20"/>
  <c r="AG28" i="20" s="1"/>
  <c r="AB42" i="20"/>
  <c r="AB41" i="20"/>
  <c r="AB42" i="1"/>
  <c r="AB41" i="1"/>
  <c r="B41" i="1"/>
  <c r="AA42" i="20"/>
  <c r="H42" i="20"/>
  <c r="G42" i="20"/>
  <c r="F42" i="20"/>
  <c r="E42" i="20"/>
  <c r="D42" i="20"/>
  <c r="C42" i="20"/>
  <c r="AA41" i="20"/>
  <c r="H41" i="20"/>
  <c r="G41" i="20"/>
  <c r="F41" i="20"/>
  <c r="E41" i="20"/>
  <c r="D41" i="20"/>
  <c r="C41" i="20"/>
  <c r="B42" i="20"/>
  <c r="B41" i="20"/>
  <c r="AA42" i="1"/>
  <c r="H42" i="1"/>
  <c r="G42" i="1"/>
  <c r="F42" i="1"/>
  <c r="E42" i="1"/>
  <c r="D42" i="1"/>
  <c r="AA41" i="1"/>
  <c r="H41" i="1"/>
  <c r="G41" i="1"/>
  <c r="F41" i="1"/>
  <c r="E41" i="1"/>
  <c r="D41" i="1"/>
  <c r="C42" i="1"/>
  <c r="C41" i="1"/>
  <c r="B42" i="1"/>
  <c r="AG34" i="20"/>
  <c r="AG35" i="20"/>
  <c r="AG21" i="20"/>
  <c r="AG18" i="20"/>
  <c r="AG16" i="20"/>
  <c r="AG13" i="20"/>
  <c r="AG9" i="20"/>
  <c r="AG6" i="20"/>
  <c r="AG55" i="20"/>
  <c r="AG52" i="20"/>
  <c r="AG27" i="20"/>
  <c r="AG26" i="20"/>
  <c r="AG25" i="20"/>
  <c r="AG24" i="20"/>
  <c r="AG23" i="20"/>
  <c r="AG22" i="20"/>
  <c r="AG20" i="20"/>
  <c r="AG19" i="20"/>
  <c r="AG17" i="20"/>
  <c r="AG15" i="20"/>
  <c r="AG14" i="20"/>
  <c r="AG12" i="20"/>
  <c r="AG11" i="20"/>
  <c r="AG10" i="20"/>
  <c r="AG8" i="20"/>
  <c r="AG7" i="20"/>
  <c r="A1" i="20"/>
  <c r="AG55" i="1"/>
  <c r="AG52" i="1"/>
  <c r="AG35" i="1"/>
  <c r="AG34" i="1"/>
  <c r="A1" i="1"/>
  <c r="K58" i="20" l="1"/>
  <c r="L58" i="20"/>
  <c r="N58" i="20"/>
  <c r="O58" i="20"/>
  <c r="X58" i="20"/>
  <c r="Y58" i="20"/>
  <c r="K43" i="20"/>
  <c r="K47" i="20" s="1"/>
  <c r="W43" i="20"/>
  <c r="W47" i="20" s="1"/>
  <c r="J43" i="20"/>
  <c r="J47" i="20" s="1"/>
  <c r="T43" i="20"/>
  <c r="T47" i="20" s="1"/>
  <c r="Z43" i="20"/>
  <c r="Z47" i="20" s="1"/>
  <c r="L43" i="20"/>
  <c r="L47" i="20" s="1"/>
  <c r="V43" i="20"/>
  <c r="V47" i="20" s="1"/>
  <c r="I43" i="20"/>
  <c r="I47" i="20" s="1"/>
  <c r="U43" i="20"/>
  <c r="U47" i="20" s="1"/>
  <c r="X43" i="20"/>
  <c r="X47" i="20" s="1"/>
  <c r="K59" i="20"/>
  <c r="K73" i="20" s="1"/>
  <c r="L59" i="20"/>
  <c r="L73" i="20" s="1"/>
  <c r="X59" i="20"/>
  <c r="X73" i="20" s="1"/>
  <c r="Y59" i="20"/>
  <c r="Y73" i="20" s="1"/>
  <c r="I59" i="20"/>
  <c r="I73" i="20" s="1"/>
  <c r="J59" i="20"/>
  <c r="J73" i="20" s="1"/>
  <c r="Q59" i="20"/>
  <c r="Q73" i="20" s="1"/>
  <c r="R59" i="20"/>
  <c r="R73" i="20" s="1"/>
  <c r="S59" i="20"/>
  <c r="S73" i="20" s="1"/>
  <c r="U59" i="20"/>
  <c r="U73" i="20" s="1"/>
  <c r="V59" i="20"/>
  <c r="V73" i="20" s="1"/>
  <c r="W59" i="20"/>
  <c r="W73" i="20" s="1"/>
  <c r="M58" i="1"/>
  <c r="M59" i="1" s="1"/>
  <c r="M73" i="1" s="1"/>
  <c r="Q59" i="1"/>
  <c r="Q73" i="1" s="1"/>
  <c r="J59" i="1"/>
  <c r="J73" i="1" s="1"/>
  <c r="V59" i="1"/>
  <c r="V73" i="1" s="1"/>
  <c r="Z58" i="1"/>
  <c r="Z59" i="1" s="1"/>
  <c r="Z73" i="1" s="1"/>
  <c r="O59" i="1"/>
  <c r="O73" i="1" s="1"/>
  <c r="I59" i="1"/>
  <c r="I73" i="1" s="1"/>
  <c r="T59" i="1"/>
  <c r="T73" i="1" s="1"/>
  <c r="W59" i="1"/>
  <c r="W73" i="1" s="1"/>
  <c r="Y58" i="1"/>
  <c r="Y59" i="1" s="1"/>
  <c r="Y73" i="1" s="1"/>
  <c r="N58" i="1"/>
  <c r="N59" i="1" s="1"/>
  <c r="N73" i="1" s="1"/>
  <c r="S59" i="1"/>
  <c r="S73" i="1" s="1"/>
  <c r="X59" i="1"/>
  <c r="X73" i="1" s="1"/>
  <c r="R43" i="1"/>
  <c r="R47" i="1" s="1"/>
  <c r="R59" i="1" s="1"/>
  <c r="R73" i="1" s="1"/>
  <c r="B5" i="1"/>
  <c r="B51" i="1" s="1"/>
  <c r="L72" i="1"/>
  <c r="V72" i="1"/>
  <c r="U72" i="1"/>
  <c r="T72" i="1"/>
  <c r="S72" i="1"/>
  <c r="R72" i="1"/>
  <c r="M72" i="1"/>
  <c r="Q72" i="1"/>
  <c r="P72" i="1"/>
  <c r="J72" i="1"/>
  <c r="O72" i="1"/>
  <c r="N72" i="1"/>
  <c r="I72" i="1"/>
  <c r="W72" i="1"/>
  <c r="X72" i="1"/>
  <c r="Y72" i="1"/>
  <c r="Z72" i="1"/>
  <c r="O59" i="20"/>
  <c r="O73" i="20" s="1"/>
  <c r="T59" i="20"/>
  <c r="T73" i="20" s="1"/>
  <c r="N59" i="20"/>
  <c r="N73" i="20" s="1"/>
  <c r="P59" i="20"/>
  <c r="P73" i="20" s="1"/>
  <c r="M59" i="20"/>
  <c r="M73" i="20" s="1"/>
  <c r="Z59" i="20"/>
  <c r="Z73" i="20" s="1"/>
  <c r="K72" i="1"/>
  <c r="B33" i="1"/>
  <c r="B72" i="1"/>
  <c r="B64" i="1"/>
  <c r="B40" i="1"/>
  <c r="B46" i="1"/>
  <c r="B40" i="20"/>
  <c r="B46" i="20"/>
  <c r="B51" i="20"/>
  <c r="B64" i="20"/>
  <c r="B72" i="20"/>
  <c r="G64" i="1" l="1"/>
  <c r="G33" i="1"/>
  <c r="G51" i="1"/>
  <c r="G46" i="1"/>
  <c r="G40" i="1"/>
  <c r="G72" i="1"/>
  <c r="D72" i="1"/>
  <c r="D40" i="1"/>
  <c r="D64" i="1"/>
  <c r="D33" i="1"/>
  <c r="D51" i="1"/>
  <c r="D46" i="1"/>
  <c r="E33" i="1"/>
  <c r="E51" i="1"/>
  <c r="E72" i="1"/>
  <c r="E64" i="1"/>
  <c r="E46" i="1"/>
  <c r="E40" i="1"/>
  <c r="F64" i="1"/>
  <c r="F33" i="1"/>
  <c r="F40" i="1"/>
  <c r="F51" i="1"/>
  <c r="F46" i="1"/>
  <c r="F72" i="1"/>
  <c r="H46" i="1"/>
  <c r="H40" i="1"/>
  <c r="H33" i="1"/>
  <c r="H72" i="1"/>
  <c r="C72" i="1"/>
  <c r="C64" i="1"/>
  <c r="C33" i="1"/>
  <c r="C40" i="1"/>
  <c r="C51" i="1"/>
  <c r="C46" i="1"/>
  <c r="AA51" i="1"/>
  <c r="AA46" i="1"/>
  <c r="AA40" i="1"/>
  <c r="AA33" i="1"/>
  <c r="AA72" i="1"/>
  <c r="AA64" i="1"/>
  <c r="E72" i="20"/>
  <c r="E64" i="20"/>
  <c r="E51" i="20"/>
  <c r="E46" i="20"/>
  <c r="E33" i="20"/>
  <c r="E40" i="20"/>
  <c r="G64" i="20"/>
  <c r="G51" i="20"/>
  <c r="G72" i="20"/>
  <c r="G46" i="20"/>
  <c r="G40" i="20"/>
  <c r="G33" i="20"/>
  <c r="H64" i="20"/>
  <c r="H51" i="20"/>
  <c r="H46" i="20"/>
  <c r="H40" i="20"/>
  <c r="H72" i="20"/>
  <c r="H33" i="20"/>
  <c r="AA46" i="20"/>
  <c r="AA40" i="20"/>
  <c r="AA33" i="20"/>
  <c r="AA72" i="20"/>
  <c r="AA64" i="20"/>
  <c r="AA51" i="20"/>
  <c r="C46" i="20"/>
  <c r="C40" i="20"/>
  <c r="C51" i="20"/>
  <c r="C72" i="20"/>
  <c r="C64" i="20"/>
  <c r="C33" i="20"/>
  <c r="F72" i="20"/>
  <c r="F64" i="20"/>
  <c r="F51" i="20"/>
  <c r="F46" i="20"/>
  <c r="F40" i="20"/>
  <c r="F33" i="20"/>
  <c r="D33" i="20"/>
  <c r="D72" i="20"/>
  <c r="D64" i="20"/>
  <c r="D51" i="20"/>
  <c r="D46" i="20"/>
  <c r="D40" i="20"/>
  <c r="B10" i="14"/>
  <c r="B9" i="14"/>
  <c r="B7" i="14"/>
  <c r="B6" i="14"/>
  <c r="AA66" i="20"/>
  <c r="AA67" i="20" s="1"/>
  <c r="H66" i="20"/>
  <c r="H67" i="20" s="1"/>
  <c r="G66" i="20"/>
  <c r="G67" i="20" s="1"/>
  <c r="F66" i="20"/>
  <c r="F67" i="20" s="1"/>
  <c r="E66" i="20"/>
  <c r="E67" i="20" s="1"/>
  <c r="D66" i="20"/>
  <c r="D67" i="20" s="1"/>
  <c r="C66" i="20"/>
  <c r="C67" i="20" s="1"/>
  <c r="B66" i="20"/>
  <c r="AA57" i="20"/>
  <c r="H57" i="20"/>
  <c r="G57" i="20"/>
  <c r="F57" i="20"/>
  <c r="E57" i="20"/>
  <c r="D57" i="20"/>
  <c r="C57" i="20"/>
  <c r="B57" i="20"/>
  <c r="AA54" i="20"/>
  <c r="H54" i="20"/>
  <c r="G54" i="20"/>
  <c r="F54" i="20"/>
  <c r="E54" i="20"/>
  <c r="D54" i="20"/>
  <c r="C54" i="20"/>
  <c r="B54" i="20"/>
  <c r="D58" i="20" l="1"/>
  <c r="F58" i="20"/>
  <c r="G58" i="20"/>
  <c r="H58" i="20"/>
  <c r="AA58" i="20"/>
  <c r="B58" i="20"/>
  <c r="C58" i="20"/>
  <c r="AG41" i="1"/>
  <c r="E58" i="20"/>
  <c r="B67" i="20"/>
  <c r="AG67" i="20" s="1"/>
  <c r="AG66" i="20"/>
  <c r="AG57" i="20"/>
  <c r="AG42" i="20"/>
  <c r="AG41" i="20"/>
  <c r="AG42" i="1"/>
  <c r="C43" i="20"/>
  <c r="D43" i="20"/>
  <c r="E43" i="20"/>
  <c r="F43" i="20"/>
  <c r="G43" i="20"/>
  <c r="H43" i="20"/>
  <c r="AA43" i="20"/>
  <c r="B43" i="20"/>
  <c r="B68" i="20" l="1"/>
  <c r="AG68" i="20" s="1"/>
  <c r="E47" i="20"/>
  <c r="E59" i="20" s="1"/>
  <c r="E73" i="20" s="1"/>
  <c r="D47" i="20"/>
  <c r="D59" i="20" s="1"/>
  <c r="D73" i="20" s="1"/>
  <c r="AA47" i="20"/>
  <c r="AA59" i="20" s="1"/>
  <c r="AA73" i="20" s="1"/>
  <c r="C47" i="20"/>
  <c r="C59" i="20" s="1"/>
  <c r="C73" i="20" s="1"/>
  <c r="AG43" i="20"/>
  <c r="B47" i="20"/>
  <c r="H47" i="20"/>
  <c r="H59" i="20" s="1"/>
  <c r="H73" i="20" s="1"/>
  <c r="G47" i="20"/>
  <c r="G59" i="20" s="1"/>
  <c r="G73" i="20" s="1"/>
  <c r="F47" i="20"/>
  <c r="F59" i="20" s="1"/>
  <c r="F73" i="20" s="1"/>
  <c r="B11" i="14"/>
  <c r="AG47" i="20" l="1"/>
  <c r="B59" i="20"/>
  <c r="B73" i="20" s="1"/>
  <c r="AA43" i="1"/>
  <c r="H43" i="1"/>
  <c r="G43" i="1"/>
  <c r="F43" i="1"/>
  <c r="E43" i="1"/>
  <c r="D43" i="1"/>
  <c r="C43" i="1"/>
  <c r="B43" i="1"/>
  <c r="AG59" i="20" l="1"/>
  <c r="AG73" i="20"/>
  <c r="B60" i="20"/>
  <c r="AG43" i="1"/>
  <c r="B54" i="1"/>
  <c r="B74" i="20" l="1"/>
  <c r="AG74" i="20" s="1"/>
  <c r="AG60" i="20"/>
  <c r="D66" i="1" l="1"/>
  <c r="D67" i="1" s="1"/>
  <c r="D54" i="1"/>
  <c r="D57" i="1"/>
  <c r="D47" i="1" l="1"/>
  <c r="D58" i="1"/>
  <c r="AA66" i="1"/>
  <c r="AA67" i="1" s="1"/>
  <c r="C66" i="1"/>
  <c r="C67" i="1" s="1"/>
  <c r="E66" i="1"/>
  <c r="E67" i="1" s="1"/>
  <c r="F66" i="1"/>
  <c r="F67" i="1" s="1"/>
  <c r="G66" i="1"/>
  <c r="G67" i="1" s="1"/>
  <c r="B66" i="1"/>
  <c r="C57" i="1"/>
  <c r="E57" i="1"/>
  <c r="F57" i="1"/>
  <c r="G57" i="1"/>
  <c r="AA57" i="1"/>
  <c r="B57" i="1"/>
  <c r="C54" i="1"/>
  <c r="E54" i="1"/>
  <c r="F54" i="1"/>
  <c r="G54" i="1"/>
  <c r="AA54" i="1"/>
  <c r="E47" i="1"/>
  <c r="F47" i="1"/>
  <c r="AG57" i="1" l="1"/>
  <c r="AG66" i="1"/>
  <c r="B8" i="14"/>
  <c r="F58" i="1"/>
  <c r="F59" i="1" s="1"/>
  <c r="F73" i="1" s="1"/>
  <c r="B67" i="1"/>
  <c r="C47" i="1"/>
  <c r="H47" i="1"/>
  <c r="H59" i="1" s="1"/>
  <c r="AA47" i="1"/>
  <c r="D59" i="1"/>
  <c r="D73" i="1" s="1"/>
  <c r="AA58" i="1"/>
  <c r="B58" i="1"/>
  <c r="E58" i="1"/>
  <c r="C58" i="1"/>
  <c r="G58" i="1"/>
  <c r="G47" i="1"/>
  <c r="B47" i="1"/>
  <c r="B68" i="1" l="1"/>
  <c r="AG67" i="1"/>
  <c r="AG47" i="1"/>
  <c r="B5" i="14"/>
  <c r="E59" i="1"/>
  <c r="E73" i="1" s="1"/>
  <c r="AA59" i="1"/>
  <c r="AA73" i="1" s="1"/>
  <c r="G59" i="1"/>
  <c r="G73" i="1" s="1"/>
  <c r="C59" i="1"/>
  <c r="C73" i="1" s="1"/>
  <c r="H73" i="1"/>
  <c r="AG68" i="1" l="1"/>
  <c r="B59" i="1"/>
  <c r="B73" i="1" s="1"/>
  <c r="AG59" i="1" l="1"/>
  <c r="AG73" i="1"/>
  <c r="B60" i="1"/>
  <c r="B74" i="1" s="1"/>
  <c r="AG74" i="1" l="1"/>
  <c r="B12" i="14"/>
  <c r="B5" i="25" s="1"/>
  <c r="AG60"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<sst xmlns="http://schemas.openxmlformats.org/spreadsheetml/2006/main" count="934" uniqueCount="529">
  <si>
    <t>Natural Gas Sustainability Initiative | (eei.org)</t>
  </si>
  <si>
    <t>Natural Gas Sustainability Initiative (NGSI) - American Gas Association (aga.org)</t>
  </si>
  <si>
    <r>
      <rPr>
        <b/>
        <sz val="11"/>
        <rFont val="Calibri"/>
        <family val="2"/>
        <scheme val="minor"/>
      </rPr>
      <t>NGSI Template V3.0 © 2025 SLR International Corporation</t>
    </r>
    <r>
      <rPr>
        <sz val="10"/>
        <color theme="0" tint="-0.499984740745262"/>
        <rFont val="Calibri"/>
        <family val="2"/>
        <scheme val="minor"/>
      </rPr>
      <t xml:space="preserve">
NGSI Template V2.0 © 2024 SLR International Corporation
NGSI Template V1.0 </t>
    </r>
    <r>
      <rPr>
        <sz val="10"/>
        <color theme="0" tint="-0.499984740745262"/>
        <rFont val="Aptos Narrow"/>
        <family val="2"/>
      </rPr>
      <t>© 2021 M.J. Bradley &amp; Associates, LLC.</t>
    </r>
    <r>
      <rPr>
        <sz val="10"/>
        <color theme="1"/>
        <rFont val="Calibri"/>
        <family val="2"/>
        <scheme val="minor"/>
      </rPr>
      <t xml:space="preserve">
</t>
    </r>
    <r>
      <rPr>
        <b/>
        <sz val="10"/>
        <color theme="9" tint="-0.499984740745262"/>
        <rFont val="Calibri"/>
        <family val="2"/>
        <scheme val="minor"/>
      </rPr>
      <t xml:space="preserve">For questions or technical support, contact
</t>
    </r>
    <r>
      <rPr>
        <b/>
        <u/>
        <sz val="10"/>
        <color theme="9" tint="-0.499984740745262"/>
        <rFont val="Calibri"/>
        <family val="2"/>
        <scheme val="minor"/>
      </rPr>
      <t>NGSIsupport@slrconsulting.com</t>
    </r>
  </si>
  <si>
    <t xml:space="preserve">Version 3.0 Onshore Production Reporting Template - Updates </t>
  </si>
  <si>
    <t>V3.0 Updates 
Read First Worksheet</t>
  </si>
  <si>
    <t>The above EEI and AGA logos are hyperlinks that take a user directly to the home page of the EEI and AGA websites.  The hyperlinks below the logos take a user directly to the website where the NGSI Protocol V3.0 and segment reporting templates are located and can be downloaded.</t>
  </si>
  <si>
    <t>Overview, Instructions &amp; References Worksheets</t>
  </si>
  <si>
    <r>
      <t xml:space="preserve">These worksheets have been separated into individual worksheets with a revised layout to improve readability.  The original template had all of these sheets included in one worksheet.  </t>
    </r>
    <r>
      <rPr>
        <sz val="11"/>
        <color rgb="FFFF0000"/>
        <rFont val="Calibri"/>
        <family val="2"/>
        <scheme val="minor"/>
      </rPr>
      <t>All auto-calculated cells are locked to prevent inadvertent editing by users of the templates. The blue, yellow, gray, and orange highlighted cells are editable where users are instructed to either input their company’s emissions, activity or operating data or have the option of replacing the default pre-populated data.</t>
    </r>
  </si>
  <si>
    <t>Emission Factor References Worksheet</t>
  </si>
  <si>
    <t xml:space="preserve">The GHGi factors from EPA's 2020 National GHG Inventory emissions (2020 GHGi) that were used for NGSI reporting year 2022 (RY2022) emissions and earlier reporting years under V1.0 of the NGSI Protocol have been superseded in the NGSI Protocol V3.0 and the updated factors are shown in the first table in the "Emission Factor References" worksheet.  The updated factors are based on the latest updates from the EPA's 2025 National GHG Inventory (2025 GHGi) and some factors have remained unchanged from the original V1.0 of the NGSI Protocol.    </t>
  </si>
  <si>
    <t>Blank Worksheet Separators Added</t>
  </si>
  <si>
    <t xml:space="preserve">To help separate the different sets of worksheets, some blank worksheet tabs have been added. These are called "Data Entry Sheets", "Summary Data", and "Information Sheets".  Each of these worksheets are shaded in the same color as the set of worksheets to the right of them.  The "Data Entry Sheets" shaded in blue are the only worksheets requiring entering of company or facility specific data and emissions. </t>
  </si>
  <si>
    <t>Company Information Worksheet Added</t>
  </si>
  <si>
    <t xml:space="preserve">A company information worksheet has been added for entering company and facility names.  Please complete this worksheet first as part of the data entry sheets.  This worksheet also includes a methane intensity summary of results table that will get auto-populated once all the methane emissions, activity data, and throughput data has been entered in the other two worksheets for GHGRP and Non-GHGRP facilities.  </t>
  </si>
  <si>
    <t>Production GHGRP and Production Non-GHGRP Worksheets</t>
  </si>
  <si>
    <t>On the Production GHGRP and Non-GHGRP Facilities worksheets, either "Data Entry Required" or "No Data Entry Required" have been added above each of the sections within the worksheets.</t>
  </si>
  <si>
    <t>Production GHGRP, Production Non-GHGRP and Public Disclosure Data Worksheets</t>
  </si>
  <si>
    <t xml:space="preserve">The Production GHGRP, Non-GHGRP Facilities, and Public Disclosure Data worksheet rows/columns/cells have been color coded to match the spreadsheet key to show what sections and cells require data to be entered and what sections and cells are auto-calculated.  </t>
  </si>
  <si>
    <t>The emission factors listed in Column J of Section 3.0 of the Production GHGRP and Production Non-GHGRP worksheets were updated to the 2025 GHGi emission</t>
  </si>
  <si>
    <t xml:space="preserve">The Production GHGRP, Non-GHGRP Facilities, and Public Disclosure Data worksheets each include a spreadsheet key table showing what each of the color codes mean.  </t>
  </si>
  <si>
    <t xml:space="preserve">QA/Validation Check Added </t>
  </si>
  <si>
    <t xml:space="preserve">Auto-calculated QA checks have been added in Columns O to S of the Production GHGRP and Production Non-GHGRP worksheets.  These QA checks are setup to validate that the methane emission totals are being calculated correctly in the applicable sections of the two worksheets.  These checks are provided as a basic supplemental tool to help users spot and correct potential data-entry errors; however, it may not detect 100% of input errors and does not guarantee accuracy.  It is recommended that the user also perform their own QA/validation on all of their data being entered in this template.  </t>
  </si>
  <si>
    <t>Methane Intensity Reporting Template for the Onshore Production Segment 
Natural Gas Sustainability Initiative (NGSI) Methane Emissions Intensity Protocol V3.0.</t>
  </si>
  <si>
    <t>Instructions</t>
  </si>
  <si>
    <t xml:space="preserve">Description of Data Entry and Calculation Worksheets 
(Company Information, Production GHGRP Facilities, Production Non-GHGRP Facilities and Public Disclosure Data)
</t>
  </si>
  <si>
    <t>The first three sheets under the data entry grouping described in the sections below include the entry of company and facility specific data and emissions.  There are equations built into some of the cells for use in calculating methane emissions and methane intensity for facilities that trigger reporting under Subpart W of EPA's GHGRP ["Production GHGRP Facilities" worksheet] and facilities that do not trigger reporting under GHGRP ["Production Non-GHGRP Facilities" worksheet]. 
The summary data grouping ["Public Disclosure Data" worksheet] highlights information that companies would report publicly to be consistent with the NGSI Methane Emissions Intensity Protocol V3.0. The "Public Disclosure Data" sheet captures company-level data for all facilities in the segment. General instructions are provided below; each individual row has more detailed instructions. Please reference the NGSI Methane Emissions Intensity Protocol V3.0 for additional guidance.</t>
  </si>
  <si>
    <t xml:space="preserve">Company Information Worksheet (Complete this worksheet first)
</t>
  </si>
  <si>
    <t>Complete the company information worksheet first followed by the "Production GHGRP Facilities" and "Production Non-GHGRP Facilities" worksheets.</t>
  </si>
  <si>
    <t xml:space="preserve">Section 1:  Production GHGRP and Non-GHGRP Facilities Worksheets
</t>
  </si>
  <si>
    <r>
      <t xml:space="preserve">The process for populating the "Production GHGRP Facilities" and "Production Non-GHGRP Facilities" worksheets is almost identical, with the only difference occurring in Section 1. 
</t>
    </r>
    <r>
      <rPr>
        <b/>
        <u/>
        <sz val="10"/>
        <color rgb="FFFF0000"/>
        <rFont val="Arial"/>
        <family val="2"/>
      </rPr>
      <t>Section 1 GHGRP (Production GHGRP Facilities Sheet):</t>
    </r>
    <r>
      <rPr>
        <sz val="10"/>
        <color theme="1"/>
        <rFont val="Arial"/>
        <family val="2"/>
      </rPr>
      <t xml:space="preserve">  Input emissions from sources included in the GHGRP. </t>
    </r>
    <r>
      <rPr>
        <b/>
        <sz val="10"/>
        <color theme="1"/>
        <rFont val="Arial"/>
        <family val="2"/>
      </rPr>
      <t>For the "Production GHGRP Facilities" worksheet,</t>
    </r>
    <r>
      <rPr>
        <b/>
        <u/>
        <sz val="10"/>
        <color theme="1"/>
        <rFont val="Arial"/>
        <family val="2"/>
      </rPr>
      <t xml:space="preserve"> only total methane emissions for each facility as reported to EPA needs to be entered</t>
    </r>
    <r>
      <rPr>
        <b/>
        <sz val="10"/>
        <color theme="1"/>
        <rFont val="Arial"/>
        <family val="2"/>
      </rPr>
      <t xml:space="preserve">. Source-specific emissions are optional. </t>
    </r>
    <r>
      <rPr>
        <sz val="10"/>
        <color theme="1"/>
        <rFont val="Arial"/>
        <family val="2"/>
      </rPr>
      <t xml:space="preserve">
</t>
    </r>
    <r>
      <rPr>
        <b/>
        <u/>
        <sz val="10"/>
        <color rgb="FFFF0000"/>
        <rFont val="Arial"/>
        <family val="2"/>
      </rPr>
      <t>Section 1 Non-GHGRP (Production Non-GHGRP Facilities Sheet):</t>
    </r>
    <r>
      <rPr>
        <sz val="10"/>
        <color theme="1"/>
        <rFont val="Arial"/>
        <family val="2"/>
      </rPr>
      <t xml:space="preserve">  In the "Production-Non GHGRP Facilities" worksheet, emissions must be calculated using one of the listed GHGRP-approved methodologies. Because there are multiple methodologies for certain sources, these emission calculations are not automated and must be entered manually. All emissions for sources using the GHGRP methodology should be reported in metric tons of methane.  A methane density conversion factor of 0.0192 metric tons / thousand standard cubic feet should be used if necessary.</t>
    </r>
  </si>
  <si>
    <t xml:space="preserve">Sections 2 to 4:  Production GHGRP and Non-GHGRP Facilities Worksheets
</t>
  </si>
  <si>
    <r>
      <rPr>
        <b/>
        <u/>
        <sz val="10"/>
        <color rgb="FFFF0000"/>
        <rFont val="Arial"/>
        <family val="2"/>
      </rPr>
      <t xml:space="preserve">
Section 2:</t>
    </r>
    <r>
      <rPr>
        <sz val="10"/>
        <color theme="1"/>
        <rFont val="Arial"/>
        <family val="2"/>
      </rPr>
      <t xml:space="preserve">  Input activity data for specific sources not covered by the GHGRP in the yellow-shaded cells. 
</t>
    </r>
    <r>
      <rPr>
        <b/>
        <u/>
        <sz val="10"/>
        <color rgb="FFFF0000"/>
        <rFont val="Arial"/>
        <family val="2"/>
      </rPr>
      <t>Section 3:</t>
    </r>
    <r>
      <rPr>
        <sz val="10"/>
        <color theme="1"/>
        <rFont val="Arial"/>
        <family val="2"/>
      </rPr>
      <t xml:space="preserve">  Auto-calculates emissions from the specific sources entered in Section 2 are automatically calculated in Section 3 with embedded formulas using the GHG Inventory emission factors. 
</t>
    </r>
    <r>
      <rPr>
        <b/>
        <u/>
        <sz val="10"/>
        <color rgb="FFFF0000"/>
        <rFont val="Arial"/>
        <family val="2"/>
      </rPr>
      <t>Section 4:</t>
    </r>
    <r>
      <rPr>
        <sz val="10"/>
        <color theme="1"/>
        <rFont val="Arial"/>
        <family val="2"/>
      </rPr>
      <t xml:space="preserve">  Auto-calculates total methane emissions from all sources for each facility.</t>
    </r>
  </si>
  <si>
    <t xml:space="preserve">Section 5:  Production GHGRP and Non-GHGRP Facilities Worksheets
</t>
  </si>
  <si>
    <r>
      <rPr>
        <b/>
        <u/>
        <sz val="10"/>
        <color rgb="FFFF0000"/>
        <rFont val="Arial"/>
        <family val="2"/>
      </rPr>
      <t>Section 5:</t>
    </r>
    <r>
      <rPr>
        <sz val="10"/>
        <color theme="1"/>
        <rFont val="Arial"/>
        <family val="2"/>
      </rPr>
      <t xml:space="preserve">  The spreadsheet allocates methane emissions between the natural gas value chain and hydrocarbon liquids value chain. Emissions are allocated based on an energy-weighted gas ratio.  The gas ratio is calculated using data entered on natural gas and liquids production in the blue shaded cells and average energy contents for each commodity in the orange shaded cells. Users may enter facility-specific energy contents in the orange shaded cells if the default factors are not used.  Onshore production segment methane emissions allocated to the natural gas value chain are automatically calculated using the total emissions from Section 4 and the gas ratio.</t>
    </r>
  </si>
  <si>
    <t xml:space="preserve">Section 6:  Production GHGRP and Non-GHGRP Facilities Worksheets
</t>
  </si>
  <si>
    <r>
      <rPr>
        <b/>
        <u/>
        <sz val="10"/>
        <color rgb="FFFF0000"/>
        <rFont val="Arial"/>
        <family val="2"/>
      </rPr>
      <t xml:space="preserve">
Section 6:</t>
    </r>
    <r>
      <rPr>
        <sz val="10"/>
        <color theme="1"/>
        <rFont val="Arial"/>
        <family val="2"/>
      </rPr>
      <t xml:space="preserve">  Calculation of total methane throughput. Companies may enter their own methane content for natural gas throughput for each facility in the orange shaded cells or use the default methane content of 83.3%. Total methane throughput is automatically calculated using the methane content figure and the gas throughput data entered in Section 5.</t>
    </r>
  </si>
  <si>
    <t xml:space="preserve">Section 7:  Production GHGRP and Non-GHGRP Facilities Worksheets </t>
  </si>
  <si>
    <r>
      <t xml:space="preserve">
</t>
    </r>
    <r>
      <rPr>
        <b/>
        <u/>
        <sz val="10"/>
        <color rgb="FFFF0000"/>
        <rFont val="Arial"/>
        <family val="2"/>
      </rPr>
      <t>Section 7</t>
    </r>
    <r>
      <rPr>
        <sz val="10"/>
        <color theme="1"/>
        <rFont val="Arial"/>
        <family val="2"/>
      </rPr>
      <t xml:space="preserve">:  The conversion and emission factors in Section 7 are used in the methane emissions and intensity calculations and should not be altered. </t>
    </r>
  </si>
  <si>
    <t>Public Disclosure Worksheet</t>
  </si>
  <si>
    <t xml:space="preserve">
This worksheet gets auto-populated so no data entry is required.  This worksheet provides the information that companies would report publicly to be consistent with the NGSI Methane Emissions Intensity Protocol V3.0.</t>
  </si>
  <si>
    <t>Spreadsheet Key</t>
  </si>
  <si>
    <r>
      <t xml:space="preserve">Blue shaded cells designate </t>
    </r>
    <r>
      <rPr>
        <b/>
        <sz val="11"/>
        <color theme="1"/>
        <rFont val="Calibri"/>
        <family val="2"/>
        <scheme val="minor"/>
      </rPr>
      <t>required</t>
    </r>
    <r>
      <rPr>
        <sz val="11"/>
        <color theme="1"/>
        <rFont val="Calibri"/>
        <family val="2"/>
        <scheme val="minor"/>
      </rPr>
      <t xml:space="preserve"> manually entered emissions and other parametric data</t>
    </r>
  </si>
  <si>
    <r>
      <t xml:space="preserve">Yellow shaded cells designate </t>
    </r>
    <r>
      <rPr>
        <b/>
        <sz val="11"/>
        <color theme="1"/>
        <rFont val="Calibri"/>
        <family val="2"/>
        <scheme val="minor"/>
      </rPr>
      <t>required</t>
    </r>
    <r>
      <rPr>
        <sz val="11"/>
        <color theme="1"/>
        <rFont val="Calibri"/>
        <family val="2"/>
        <scheme val="minor"/>
      </rPr>
      <t xml:space="preserve"> manually entered operating or activity data</t>
    </r>
  </si>
  <si>
    <t>Orange shaded cells designate cells pre-populated with default values. The default values can be replaced with company or facility specific data if available at a company's discretion</t>
  </si>
  <si>
    <t>Green indicates that no data entry is required; cells auto-calculate once the entries in the prior sections are entered</t>
  </si>
  <si>
    <r>
      <t xml:space="preserve">Gray shaded cells designate </t>
    </r>
    <r>
      <rPr>
        <b/>
        <sz val="11"/>
        <color theme="1"/>
        <rFont val="Calibri"/>
        <family val="2"/>
        <scheme val="minor"/>
      </rPr>
      <t>optional</t>
    </r>
    <r>
      <rPr>
        <sz val="11"/>
        <color theme="1"/>
        <rFont val="Calibri"/>
        <family val="2"/>
        <scheme val="minor"/>
      </rPr>
      <t xml:space="preserve"> manually entered emissions data; these cells have no dependents and do not influence calculated values</t>
    </r>
  </si>
  <si>
    <t>Blue Shaded Worksheets are for Entry of Company Data &amp; Calculations - Data Entry Required</t>
  </si>
  <si>
    <t xml:space="preserve">Company Summary Information Worksheet </t>
  </si>
  <si>
    <t xml:space="preserve">All auto-calculated cells are locked to prevent inadvertent editing by users of the templates. </t>
  </si>
  <si>
    <t>Summary of Methane Intensity Results*</t>
  </si>
  <si>
    <t>Methane Intensity (percent)</t>
  </si>
  <si>
    <t>*This table is included to show company-wide onshore production segment methane intensity.  More detailed information is included in the Production GHGRP Facilities worksheet, Production Non-GHGRP Facilities worksheet, and the Public Disclosure Data worksheet</t>
  </si>
  <si>
    <t>Enter Company Name</t>
  </si>
  <si>
    <t>Onshore Production Example Company</t>
  </si>
  <si>
    <t>Enter GHGRP Facility Names</t>
  </si>
  <si>
    <t>"GHGRP Facility Name"</t>
  </si>
  <si>
    <t>Enter Non-GHGRP Facility Names</t>
  </si>
  <si>
    <t>"Non-GHGRP Facility Name"</t>
  </si>
  <si>
    <r>
      <t xml:space="preserve">Data Entry Worksheet for GHGRP Facilities
Onshore Production Segment
</t>
    </r>
    <r>
      <rPr>
        <b/>
        <sz val="10"/>
        <color rgb="FFFF0000"/>
        <rFont val="Arial"/>
        <family val="2"/>
      </rPr>
      <t>All auto-calculated cells are locked to prevent inadvertent editing by users of the templates</t>
    </r>
  </si>
  <si>
    <t>NOTE:  Worksheet can be expanded to accommodate up to 26 Production GHGRP facilities by unhiding Columns K to AA if more GHGRP  facilities need to be entered.</t>
  </si>
  <si>
    <t>Section 1:  Data Entry Required (GHGRP Reported Methane Emissions for each Basin). Source-specific emissions data entry is optional.</t>
  </si>
  <si>
    <t>Section 1. Onshore Production Segment Emissions Calculated Using GHGRP Methodology</t>
  </si>
  <si>
    <t>Emissions Source</t>
  </si>
  <si>
    <t>Methane Emissions (Metric Ton CH4)</t>
  </si>
  <si>
    <t>GHGRP Methodology Reference</t>
  </si>
  <si>
    <t>Description of Quantification Method(s)</t>
  </si>
  <si>
    <t>Acid Gas Removal Unit Vents and Nitrogen Removal Unit Vents</t>
  </si>
  <si>
    <t>GHGRP Reference</t>
  </si>
  <si>
    <t>Description</t>
  </si>
  <si>
    <t xml:space="preserve">Associated Gas Venting </t>
  </si>
  <si>
    <t>Associated Gas Flaring</t>
  </si>
  <si>
    <t>Blowdown Vent Stacks (Equipment and Pipeline)</t>
  </si>
  <si>
    <t>Combustion Units (stationary or portable fuel combustion equipment)</t>
  </si>
  <si>
    <t xml:space="preserve">Compressors, Centrifugal </t>
  </si>
  <si>
    <t>Compressors, Reciprocating</t>
  </si>
  <si>
    <t>Crankcase Venting</t>
  </si>
  <si>
    <t>Dehydrator vents, glycol</t>
  </si>
  <si>
    <t>Dehydrator vents, desiccant</t>
  </si>
  <si>
    <t>Drilling Mud Degassing (Well drilling)</t>
  </si>
  <si>
    <t>EOR Hydrocarbon liquids dissolved CO2</t>
  </si>
  <si>
    <t>EOR Injection pump blowdown</t>
  </si>
  <si>
    <t>Equipment Leaks</t>
  </si>
  <si>
    <t>Equipment Leaks from components and major equipment</t>
  </si>
  <si>
    <t>Flare Stacks</t>
  </si>
  <si>
    <t>Liquids Unloading</t>
  </si>
  <si>
    <t>Other Large Release Events</t>
  </si>
  <si>
    <t>Pneumatic Device (Controller) Vents, Natural gas</t>
  </si>
  <si>
    <t>Pneumatic (Chemical Injection) Pump Vents, Natural Gas Driven</t>
  </si>
  <si>
    <t>Hydrocarbon liquids and produced water storage tank</t>
  </si>
  <si>
    <t>Well Venting During Well Completions / Workovers with Hydraulic Fracturing</t>
  </si>
  <si>
    <t>Well Venting During Well Completions / Workovers without Hydraulic Fracturing</t>
  </si>
  <si>
    <t>Well Testing Venting &amp; Flaring</t>
  </si>
  <si>
    <r>
      <rPr>
        <b/>
        <u/>
        <sz val="10"/>
        <color rgb="FFFF0000"/>
        <rFont val="Arial"/>
        <family val="2"/>
      </rPr>
      <t>QA Check</t>
    </r>
    <r>
      <rPr>
        <b/>
        <sz val="10"/>
        <color rgb="FFFF0000"/>
        <rFont val="Arial"/>
        <family val="2"/>
      </rPr>
      <t xml:space="preserve">
All GHGRP Facilities Methane Emissions Total based on GHGRP Methodology</t>
    </r>
  </si>
  <si>
    <t>Total GHGRP Methodology Methane Emissions (MT)</t>
  </si>
  <si>
    <t>Enter total methane emissions per facility/basin as reported to GHGRP</t>
  </si>
  <si>
    <t>Section 2:  Data Entry Required (Counts of Equipment for each Basin)</t>
  </si>
  <si>
    <t>Section 2. Onshore Production Segment Activity Factors for Sources Using GHG Inventory Methodology</t>
  </si>
  <si>
    <t>Activity Data</t>
  </si>
  <si>
    <t>Activity Data Needed</t>
  </si>
  <si>
    <r>
      <rPr>
        <b/>
        <u/>
        <sz val="10"/>
        <color rgb="FFFF0000"/>
        <rFont val="Arial"/>
        <family val="2"/>
      </rPr>
      <t>QA Check</t>
    </r>
    <r>
      <rPr>
        <b/>
        <sz val="10"/>
        <color rgb="FFFF0000"/>
        <rFont val="Arial"/>
        <family val="2"/>
      </rPr>
      <t xml:space="preserve">
All GHGRP Facilities:  
Total Equipment Counts</t>
    </r>
  </si>
  <si>
    <r>
      <t xml:space="preserve">Compressor Starts (exclude any single event </t>
    </r>
    <r>
      <rPr>
        <sz val="10"/>
        <color theme="1"/>
        <rFont val="Aptos Narrow"/>
        <family val="2"/>
      </rPr>
      <t>≥</t>
    </r>
    <r>
      <rPr>
        <sz val="10"/>
        <color theme="1"/>
        <rFont val="Arial"/>
        <family val="2"/>
      </rPr>
      <t>100 kg/hr)</t>
    </r>
  </si>
  <si>
    <t>Number of compressors</t>
  </si>
  <si>
    <t>Pressure Relief Valves, Upsets (&lt;100 kg/hr)</t>
  </si>
  <si>
    <t>Number of pressure relief valves</t>
  </si>
  <si>
    <t xml:space="preserve">Section 3:  Auto-Calculated No Data Entry Required </t>
  </si>
  <si>
    <t>Section 3. Onshore Production Segment Emissions Calculated Using GHG Inventory Methodology</t>
  </si>
  <si>
    <t>GHGI Emissions Factor (See Reference Data)</t>
  </si>
  <si>
    <t>Description of Quantification Method</t>
  </si>
  <si>
    <r>
      <rPr>
        <b/>
        <u/>
        <sz val="10"/>
        <color rgb="FFFF0000"/>
        <rFont val="Arial"/>
        <family val="2"/>
      </rPr>
      <t>QA Check</t>
    </r>
    <r>
      <rPr>
        <b/>
        <sz val="10"/>
        <color rgb="FFFF0000"/>
        <rFont val="Arial"/>
        <family val="2"/>
      </rPr>
      <t xml:space="preserve">
All GHGRP Facilities Methane Emissions based on GHGi Methodology: Total by Source Type &amp; Overall Total</t>
    </r>
  </si>
  <si>
    <t>Alternative calculation methods noted in red below that require some data entry</t>
  </si>
  <si>
    <t>Compressor Starts</t>
  </si>
  <si>
    <t>GHG Inventory emission factor multiplied by number of compressors</t>
  </si>
  <si>
    <t>Pressure Relief Valves, Upsets</t>
  </si>
  <si>
    <t>GHG Inventory emission factor multiplied by number of pressure relief valves</t>
  </si>
  <si>
    <t>Total GHGI Methodology Methane Emissions (MT)</t>
  </si>
  <si>
    <t xml:space="preserve">Section 4:  Auto-Calculated No Data Entry Required </t>
  </si>
  <si>
    <t>Section 4: Total Methane Emissions PER Onshore Production Facility (GHGRP and GHGi Methodology Basis)</t>
  </si>
  <si>
    <r>
      <rPr>
        <b/>
        <u/>
        <sz val="10"/>
        <color rgb="FFFF0000"/>
        <rFont val="Arial"/>
        <family val="2"/>
      </rPr>
      <t>QA Check</t>
    </r>
    <r>
      <rPr>
        <b/>
        <sz val="10"/>
        <color rgb="FFFF0000"/>
        <rFont val="Arial"/>
        <family val="2"/>
      </rPr>
      <t xml:space="preserve">
All GHGRP Facilities: Total Methane Emissions GHGRP &amp; GHGi Methodologies</t>
    </r>
  </si>
  <si>
    <t>Total Methane Emissions (MT, sum of reported GHGRP and calculated GHGI source emissions from Row 6 and 21, respectively)</t>
  </si>
  <si>
    <t>Section 5:  Blue Cells (Data Entry Required), Orange Cells (Use Defaults or Enter Facility Specific Data), and Green Cells (Auto-Calculated)</t>
  </si>
  <si>
    <t>Section 5: Total Methane Emissions PER Onshore Production Facility and Onshore Production Segment Total (after Gas-Liquid Ratio Allocation)</t>
  </si>
  <si>
    <r>
      <rPr>
        <b/>
        <u/>
        <sz val="10"/>
        <color rgb="FFFF0000"/>
        <rFont val="Arial"/>
        <family val="2"/>
      </rPr>
      <t>QA Check</t>
    </r>
    <r>
      <rPr>
        <b/>
        <sz val="10"/>
        <color rgb="FFFF0000"/>
        <rFont val="Arial"/>
        <family val="2"/>
      </rPr>
      <t xml:space="preserve">
All GHGRP Facilities: Total Gas and Liquid Throughput and Total Methane Emissions after applying Gas Ratio Allocation</t>
    </r>
  </si>
  <si>
    <r>
      <rPr>
        <sz val="10"/>
        <rFont val="Arial"/>
        <family val="2"/>
      </rPr>
      <t>Onshore</t>
    </r>
    <r>
      <rPr>
        <sz val="10"/>
        <color theme="1"/>
        <rFont val="Arial"/>
        <family val="2"/>
      </rPr>
      <t xml:space="preserve"> Gas Production (Mscf/yr)</t>
    </r>
  </si>
  <si>
    <t>Total volume (thousand standard cubic feet) of produced natural gas consistent with 98.236(aa)(1)(i)(A) as reported to the GHGRP</t>
  </si>
  <si>
    <t>Energy Content of Produced Gas (MMBTU/Mscf)</t>
  </si>
  <si>
    <t>Assume a default raw gas higher heating value of 1.235 MMBtu per thousand standard cubic feet from Table 3-8 of the API Compendium or a facility-specific factor</t>
  </si>
  <si>
    <t>Energy Equivalent of Produced Gas (MMBTU/yr)</t>
  </si>
  <si>
    <t>Product of gas production volume and energy content (Row 30 * Row 31)</t>
  </si>
  <si>
    <t>Crude Oil and Condensate Production (bbl/yr)</t>
  </si>
  <si>
    <t>Volume (barrels) of crude and condensate produced for sales consistent with 98.236(aa)(1)(i)(C) as reported to the GHGRP</t>
  </si>
  <si>
    <t>Energy Content of Produced Crude Oil and Condensate (MMBTU/bbl)</t>
  </si>
  <si>
    <t>Assume a default crude oil heating value of 5.8 MMBtu per barrel from API Compendium Table 3-8 or a facility-specific factor.</t>
  </si>
  <si>
    <t>Energy Equivalent of Produced Crude Oil and Condensate (MMBTU/yr)</t>
  </si>
  <si>
    <t>Product of crude oil and condensate production volume and energy content (Row 33 * Row 34)</t>
  </si>
  <si>
    <t>Gas Ratio</t>
  </si>
  <si>
    <t>Calculate the gas ratio (GR) as the energy equivalent of natural gas divided by the total energy equivalent of produced natural gas and crude oil and condensate (Row 32 / (Row 32 + Row 35))</t>
  </si>
  <si>
    <t>Natural Gas Supply Chain Methane Emissions Allocation (MT)</t>
  </si>
  <si>
    <t>GHGRP facility methane emissions allocated to natural gas value chain; gas ratio multiplied by estimated total facility methane emissions (Row 25 * Row 36)</t>
  </si>
  <si>
    <t>Total Production Methane Emissions Allocated to Natural Gas (MT)</t>
  </si>
  <si>
    <t>Total methane emissions from GHGRP-reporting facilities allocated to natural gas supply chain (sum of Row 37)</t>
  </si>
  <si>
    <t>If ERROR is specified, please recheck values entered in Sections 1.0, 2.0, and 5.0</t>
  </si>
  <si>
    <t>Section 6:  Orange Cells (Use Defaults or Enter Facility Specific Data) and Green Cells (Auto-Calculated)</t>
  </si>
  <si>
    <t>Section 6: Total Methane Throughput PER Onshore Production Facility and Onshore Production Segment Total</t>
  </si>
  <si>
    <r>
      <rPr>
        <b/>
        <u/>
        <sz val="10"/>
        <color rgb="FFFF0000"/>
        <rFont val="Arial"/>
        <family val="2"/>
      </rPr>
      <t>QA Check</t>
    </r>
    <r>
      <rPr>
        <b/>
        <sz val="10"/>
        <color rgb="FFFF0000"/>
        <rFont val="Arial"/>
        <family val="2"/>
      </rPr>
      <t xml:space="preserve">
All GHGRP Facilities: Total Natural Gas and Methane Throughput </t>
    </r>
  </si>
  <si>
    <t>Methane Content (percent)</t>
  </si>
  <si>
    <r>
      <t>To convert throughput to methane, the reporting company can use and disclose its own estimate of the methane content of produced gas or can use a default factor of 83.3 percent.</t>
    </r>
    <r>
      <rPr>
        <b/>
        <sz val="10"/>
        <color theme="1"/>
        <rFont val="Arial"/>
        <family val="2"/>
      </rPr>
      <t xml:space="preserve"> </t>
    </r>
    <r>
      <rPr>
        <sz val="10"/>
        <color theme="1"/>
        <rFont val="Arial"/>
        <family val="2"/>
      </rPr>
      <t>Change value for each facility as appropriate</t>
    </r>
  </si>
  <si>
    <t>Natural Gas Throughput (Mscf)</t>
  </si>
  <si>
    <t>For companies with production operations, segment throughput equates to the volume of gas produced at wells consistent with 98.236(aa)(1)(i)(A) as reported in the GHGRP</t>
  </si>
  <si>
    <t>Methane Throughput (Mscf)</t>
  </si>
  <si>
    <t>GHGRP facility methane throughput; methane content multiplied by natural gas throughput (Row 43 * Row 44)</t>
  </si>
  <si>
    <t>Total Methane Throughput (Mscf)</t>
  </si>
  <si>
    <t>Company-wide production segment methane throughput for GHGRP facilities (sum of methane throughput across all facilities from Row 45)</t>
  </si>
  <si>
    <t>If ERROR is specified, please recheck values entered in Section 5.0</t>
  </si>
  <si>
    <t xml:space="preserve">Section 7:  Auto-Calculated No Data Entry Required </t>
  </si>
  <si>
    <t>Section 7: Total Methane Intensity (Percent) PER Onshore Production Facility and Onshore Production Segment Total (Percent)</t>
  </si>
  <si>
    <r>
      <rPr>
        <b/>
        <u/>
        <sz val="10"/>
        <color rgb="FFFF0000"/>
        <rFont val="Arial"/>
        <family val="2"/>
      </rPr>
      <t>QA Check</t>
    </r>
    <r>
      <rPr>
        <b/>
        <sz val="10"/>
        <color rgb="FFFF0000"/>
        <rFont val="Arial"/>
        <family val="2"/>
      </rPr>
      <t xml:space="preserve">
All GHGRP Facilities: Total Onshore Production Segment Methane Intensity after applying Gas Ratio Allocation to Methane Emissions</t>
    </r>
  </si>
  <si>
    <t xml:space="preserve">Description </t>
  </si>
  <si>
    <t>GHGRP Facility-Specific Production Segment Methane Intensity</t>
  </si>
  <si>
    <t>GHGRP facility methane intensity (facility methane emissions allocated to natural gas from Row 37 / (facility methane throughput from Row 45 * methane density)</t>
  </si>
  <si>
    <t>GHGRP Facility-Wide Production Segment Methane Intensity</t>
  </si>
  <si>
    <t>Methane intensity across all GHGRP facilities (total methane emissions allocated to natural gas from Row 38 / (total methane throughput from Row 46 * methane density))</t>
  </si>
  <si>
    <t>If ERROR is specified, please recheck values entered in Sections 5.0 and 6.0</t>
  </si>
  <si>
    <r>
      <t xml:space="preserve">Data Entry Worksheet for Non-GHGRP Facilities
Onshore Production Segment
</t>
    </r>
    <r>
      <rPr>
        <b/>
        <sz val="10"/>
        <color rgb="FFFF0000"/>
        <rFont val="Arial"/>
        <family val="2"/>
      </rPr>
      <t>All auto-calculated cells are locked to prevent inadvertent editing by users of the templates</t>
    </r>
  </si>
  <si>
    <t>NOTE:  Worksheet can be expanded to accommodate up to 26 Production Non-GHGRP facilities by unhiding Columns K to AA if more Non-GHGRP  facilities need to be entered.</t>
  </si>
  <si>
    <t>Section 1:  Data Entry Required (GHGRP- Based Methane Emissions for each Basin)</t>
  </si>
  <si>
    <r>
      <rPr>
        <b/>
        <u/>
        <sz val="10"/>
        <color rgb="FFFF0000"/>
        <rFont val="Arial"/>
        <family val="2"/>
      </rPr>
      <t>QA Check</t>
    </r>
    <r>
      <rPr>
        <b/>
        <sz val="10"/>
        <color rgb="FFFF0000"/>
        <rFont val="Arial"/>
        <family val="2"/>
      </rPr>
      <t xml:space="preserve">
All Non-GHGRP Facilities Methane Emissions Total based on GHGRP Methodology</t>
    </r>
  </si>
  <si>
    <r>
      <rPr>
        <b/>
        <u/>
        <sz val="10"/>
        <color rgb="FFFF0000"/>
        <rFont val="Arial"/>
        <family val="2"/>
      </rPr>
      <t>QA Check</t>
    </r>
    <r>
      <rPr>
        <b/>
        <sz val="10"/>
        <color rgb="FFFF0000"/>
        <rFont val="Arial"/>
        <family val="2"/>
      </rPr>
      <t xml:space="preserve">
All Non-GHGRP Facilities:  
Total Equipment Counts</t>
    </r>
  </si>
  <si>
    <r>
      <rPr>
        <b/>
        <u/>
        <sz val="10"/>
        <color rgb="FFFF0000"/>
        <rFont val="Arial"/>
        <family val="2"/>
      </rPr>
      <t>QA Check</t>
    </r>
    <r>
      <rPr>
        <b/>
        <sz val="10"/>
        <color rgb="FFFF0000"/>
        <rFont val="Arial"/>
        <family val="2"/>
      </rPr>
      <t xml:space="preserve">
All Non-GHGRP Facilities Methane Emissions based on GHGi Methodology: Total by Source Type &amp; Overall Total</t>
    </r>
  </si>
  <si>
    <r>
      <rPr>
        <b/>
        <u/>
        <sz val="10"/>
        <color rgb="FFFF0000"/>
        <rFont val="Arial"/>
        <family val="2"/>
      </rPr>
      <t>QA Check</t>
    </r>
    <r>
      <rPr>
        <b/>
        <sz val="10"/>
        <color rgb="FFFF0000"/>
        <rFont val="Arial"/>
        <family val="2"/>
      </rPr>
      <t xml:space="preserve">
All Non-GHGRP Facilities: Total Methane Emissions GHGRP &amp; GHGi Methodologies</t>
    </r>
  </si>
  <si>
    <t>Total Methane Emissions (MT, sum of reported GHGRP and calculated GHGI source emissions from Row 30 and 45, respectively)</t>
  </si>
  <si>
    <r>
      <rPr>
        <b/>
        <u/>
        <sz val="10"/>
        <color rgb="FFFF0000"/>
        <rFont val="Arial"/>
        <family val="2"/>
      </rPr>
      <t>QA Check</t>
    </r>
    <r>
      <rPr>
        <b/>
        <sz val="10"/>
        <color rgb="FFFF0000"/>
        <rFont val="Arial"/>
        <family val="2"/>
      </rPr>
      <t xml:space="preserve">
All Non-GHGRP Facilities: Total Gas and Liquid Throughput and Total Methane Emissions after applying Gas Ratio Allocation</t>
    </r>
  </si>
  <si>
    <t>Total volume (thousand standard cubic feet) of produced natural gas consistent with 98.236(aa)(1)(i)(A) for each Non-GHGRP facility</t>
  </si>
  <si>
    <t>Product of gas production volume and energy content (Row 54 * Row 55)</t>
  </si>
  <si>
    <t>Volume (barrels) of crude and condensate produced for sales consistent with 98.236(aa)(1)(i)(C) for each Non-GHGRP facility</t>
  </si>
  <si>
    <t>Product of crude oil and condensate production volume and energy content (Row 57 * Row 58)</t>
  </si>
  <si>
    <t>Calculate the gas ratio (GR) as the energy equivalent of natural gas divided by the total energy equivalent of produced natural gas and crude oil and condensate (Row 56 / (Row 56 + Row 59))</t>
  </si>
  <si>
    <t>Non-GHGRP facility methane emissions allocated to natural gas value chain; gas ratio multiplied by estimated total facility methane emissions (Row 60 * Row 49)</t>
  </si>
  <si>
    <t>Total methane emissions from each Non-GHGRP facilities allocated to natural gas supply chain (sum of Row 61)</t>
  </si>
  <si>
    <r>
      <rPr>
        <b/>
        <u/>
        <sz val="10"/>
        <color rgb="FFFF0000"/>
        <rFont val="Arial"/>
        <family val="2"/>
      </rPr>
      <t>QA Check</t>
    </r>
    <r>
      <rPr>
        <b/>
        <sz val="10"/>
        <color rgb="FFFF0000"/>
        <rFont val="Arial"/>
        <family val="2"/>
      </rPr>
      <t xml:space="preserve">
All Non-GHGRP Facilities: Total Natural Gas and Methane Throughput </t>
    </r>
  </si>
  <si>
    <t>For companies with production operations, segment throughput equates to the volume of gas produced at wells consistent with 98.236(aa)(1)(i)(A) for each Non-GHGRP facility</t>
  </si>
  <si>
    <t>Non-GHGRP facility methane throughput; methane content multiplied by natural gas throughput (Row 67 * Row 68)</t>
  </si>
  <si>
    <t>Company-wide production segment methane throughput for Non-GHGRP facilities (sum of methane throughput across all facilities from Row 69)</t>
  </si>
  <si>
    <r>
      <rPr>
        <b/>
        <u/>
        <sz val="10"/>
        <color rgb="FFFF0000"/>
        <rFont val="Arial"/>
        <family val="2"/>
      </rPr>
      <t>QA Check</t>
    </r>
    <r>
      <rPr>
        <b/>
        <sz val="10"/>
        <color rgb="FFFF0000"/>
        <rFont val="Arial"/>
        <family val="2"/>
      </rPr>
      <t xml:space="preserve">
All Non-GHGRP Facilities: Total Onshore Production Segment Methane Intensity after applying Gas Ratio Allocation to Methane Emissions</t>
    </r>
  </si>
  <si>
    <t>Non-GHGRP Facility-Specific Production Segment Methane Intensity</t>
  </si>
  <si>
    <t>Non-GHGRP facility methane intensity (facility methane emissions allocated to natural gas from Row 61 / (facility methane throughput from Row 69 * methane density)</t>
  </si>
  <si>
    <t>Non-GHGRP Facility-Wide Production Segment Methane Intensity</t>
  </si>
  <si>
    <t>Methane intensity across all Non-GHGRP facilities (total methane emissions allocated to natural gas from Row 62 / (total methane throughput from Row 70 * methane density))</t>
  </si>
  <si>
    <t>Green Shaded Worksheet Summarizes Results for Data Disclosure(s) - No Data Entry Required</t>
  </si>
  <si>
    <r>
      <t xml:space="preserve">Summary Disclosure Data (Auto-Calculated; No Data Entry Required)
</t>
    </r>
    <r>
      <rPr>
        <b/>
        <sz val="10"/>
        <color rgb="FFFF0000"/>
        <rFont val="Arial"/>
        <family val="2"/>
      </rPr>
      <t>All auto-calculated cells are locked to prevent inadvertent editing by users of the templates</t>
    </r>
  </si>
  <si>
    <t xml:space="preserve">NGSI participants are encouraged to publicly report the following data each year. NGSI requests data at a company level. However, companies may also choose to disclose facility-level methane emissions and intensity </t>
  </si>
  <si>
    <t>Disclosure Element</t>
  </si>
  <si>
    <t>Reported Data</t>
  </si>
  <si>
    <t>Total Methane Emissions (MT)</t>
  </si>
  <si>
    <t xml:space="preserve">Total onshore production segment methane emissions from GHGRP and non GHGRP facilities </t>
  </si>
  <si>
    <t>Produced Natural Gas (Mscf)</t>
  </si>
  <si>
    <t>Total volume of natural gas produced by GHGRP and non GHGRP facilities</t>
  </si>
  <si>
    <t>Energy Content of Produced Natural Gas (MMBtu/Mscf)</t>
  </si>
  <si>
    <t>Raw gas higher heating value (weighted average energy content of all gas production)</t>
  </si>
  <si>
    <t>Methane Content of Produced Natural Gas (%)</t>
  </si>
  <si>
    <t>Methane content of produced natural gas (weighted average methane content of all gas production)</t>
  </si>
  <si>
    <t>Produced Crude Oil and Condensate (bbl)</t>
  </si>
  <si>
    <t>Total crude oil and condensate produced for sales by GHGRP and non GHGRP facilities</t>
  </si>
  <si>
    <t>Energy Content of Produced Crude Oil and Condensate (MMBtu/bbl)</t>
  </si>
  <si>
    <t>Crude oil and condensate heating value (weighted average energy content from all crude oil and condensate production)</t>
  </si>
  <si>
    <t>Gas Ratio (%)</t>
  </si>
  <si>
    <t xml:space="preserve">Share of natural gas produced on an energy equivalent basis (energy content of produced gas divided by sum of energy content of produced gas and produced crude oil and condensate). Note: this reflects the company-level gas ratio; to calculate company-level NGSI methane emissions intensity, emissions must be allocated using the facility-level gas ratios </t>
  </si>
  <si>
    <t>NGSI Methane Emissions Intensity (%)</t>
  </si>
  <si>
    <t>Methane emissions intensity associated with natural gas production (methane emissions associated with natural gas production divided by total methane produced)</t>
  </si>
  <si>
    <t>Yellow Shaded Worksheets are for Information and Reference Purposes Only - No Data Entry Required</t>
  </si>
  <si>
    <t>Overview</t>
  </si>
  <si>
    <r>
      <rPr>
        <sz val="10"/>
        <color rgb="FF000000"/>
        <rFont val="Arial"/>
        <family val="2"/>
      </rPr>
      <t xml:space="preserve">The NGSI Methane Emissions Intensity Protocol v3.0 describes a methodology for calculating company-level methane emission intensities for each segment of the natural gas supply chain in which a company operates. 
The protocol encompasses the following methane emission sources and methodologies for the applicable natural gas industry segment in this reporting template: 
1.  Methane emission sources from facilities that trigger reporting under EPA's Greenhouse Gas Reporting Program (GHGRP).
2.  Methane emission sources from facilities that do not trigger reporting under EPA's GHGRP.
3.  A subset of methane emission sources that are not currently required to be reported under EPA's existing GHGRP.
The emissions from the sources are calculated using a combination of company reported activity data, GHGRP and EPA's National Greenhouse Gas Inventory (GHGi) specified methodologies and emission factors.  
NOTE:  The Onshore Production, Gathering &amp; Boosting, and Processing segments covered in the NGSI protocols includes an approach to allocating methane emissions to the natural gas and liquids (crude oil, condensate, and other hydrocarbon liquids) produced and processed in these segments.  The Transmission &amp; Storage and Distribution segments require only minimal levels of liquid processing intended primarily to meet natural gas quality specifications for natural gas pipeline transportation and delivery to end users.  Therefore, the methane emissions from the Transmission &amp; Storage and Distribution segments are allocated solely to natural gas. 
General Description of Methane Intensity Methodology
1.  </t>
    </r>
    <r>
      <rPr>
        <b/>
        <sz val="10"/>
        <color rgb="FF000000"/>
        <rFont val="Arial"/>
        <family val="2"/>
      </rPr>
      <t>Numerator (mass of methane emitted)</t>
    </r>
    <r>
      <rPr>
        <sz val="10"/>
        <color rgb="FF000000"/>
        <rFont val="Arial"/>
        <family val="2"/>
      </rPr>
      <t xml:space="preserve">:  Company methane emissions for each of their natural gas segments in which they operate serves as the numerator for the methane intensity formula for that segment.
2.  </t>
    </r>
    <r>
      <rPr>
        <b/>
        <sz val="10"/>
        <color rgb="FF000000"/>
        <rFont val="Arial"/>
        <family val="2"/>
      </rPr>
      <t>Denominator (volume of natural gas)</t>
    </r>
    <r>
      <rPr>
        <sz val="10"/>
        <color rgb="FF000000"/>
        <rFont val="Arial"/>
        <family val="2"/>
      </rPr>
      <t xml:space="preserve">:  Volume of natural gas produced for companies in the Onshore Production and Gathering &amp; Boosting segments, volume of processed natural gas for the companies in the Gas Processing segment, and volume of Natural Gas Throughput for companies in the Transmission &amp; Storage and Distribution segments serves as the denominator for the methane intensity formula within each of these segments.
3.  </t>
    </r>
    <r>
      <rPr>
        <b/>
        <sz val="10"/>
        <color rgb="FF000000"/>
        <rFont val="Arial"/>
        <family val="2"/>
      </rPr>
      <t>Denominator Conversion to Methane (volume of natural gas to mass of methane)</t>
    </r>
    <r>
      <rPr>
        <sz val="10"/>
        <color rgb="FF000000"/>
        <rFont val="Arial"/>
        <family val="2"/>
      </rPr>
      <t xml:space="preserve">:  The denominator determined in #2 needs to be converted from total natural gas produced, processed, or transported (throughput) to the methane portion of the natural gas volume by applying an average methane content to that volume.  After the volume gets converted to methane, the standard density of methane (0.0192 kg/standard cubic feet(scf)) is applied to convert to mass of methane
4.  </t>
    </r>
    <r>
      <rPr>
        <b/>
        <sz val="10"/>
        <color rgb="FF000000"/>
        <rFont val="Arial"/>
        <family val="2"/>
      </rPr>
      <t>Methane Intensity (percent)</t>
    </r>
    <r>
      <rPr>
        <sz val="10"/>
        <color rgb="FF000000"/>
        <rFont val="Arial"/>
        <family val="2"/>
      </rPr>
      <t xml:space="preserve"> = Numerator (#1) divided by Denominator (#3) multiplied by 100 to get a methane intensity as a percentage.
Additional details on the methodology and approach are available in the NGSI Methane Emissions Intensity Protocol v3.0.</t>
    </r>
  </si>
  <si>
    <t>FACTORS USED IN RY2025 REPORTS</t>
  </si>
  <si>
    <t>Reference Data: Conversion and Emission Factor Data for NGSI Protocol V3.0</t>
  </si>
  <si>
    <t>Conversion Factor</t>
  </si>
  <si>
    <t>Parameter</t>
  </si>
  <si>
    <t>Value</t>
  </si>
  <si>
    <t>Unit</t>
  </si>
  <si>
    <t>Notes</t>
  </si>
  <si>
    <t>Methane Density (Source: 40 CFR 98.233(v))</t>
  </si>
  <si>
    <t>metric ton/thousand standard cubic feet</t>
  </si>
  <si>
    <r>
      <t xml:space="preserve">To convert thousand standard cubic feet (Mscf) methane to metric ton (MT) methane, multiply Mscf by 0.0192 </t>
    </r>
    <r>
      <rPr>
        <sz val="10"/>
        <color rgb="FFFF0000"/>
        <rFont val="Arial"/>
        <family val="2"/>
      </rPr>
      <t>and divide by 1000 kg/MT.</t>
    </r>
  </si>
  <si>
    <t>Emission Factors for GHG Inventory Methodology Sources</t>
  </si>
  <si>
    <t>Emission Factor</t>
  </si>
  <si>
    <t>Units</t>
  </si>
  <si>
    <t>Source for NGSI Protocol V3.0</t>
  </si>
  <si>
    <t>Onshore Production</t>
  </si>
  <si>
    <t>GHGI EFs</t>
  </si>
  <si>
    <t>Compressor starts</t>
  </si>
  <si>
    <t>kg CH4/compressor</t>
  </si>
  <si>
    <t>2025 GHGi for production segment</t>
  </si>
  <si>
    <t>PRV Releases</t>
  </si>
  <si>
    <t>kg CH4/PRV</t>
  </si>
  <si>
    <t>SUPERSEDED FACTORS USED IN RY2023 AND RY2024 REPORTS (For Information Only)</t>
  </si>
  <si>
    <t>Reference Data: Conversion and Emission Factor Data for NGSI Protocol V2.0</t>
  </si>
  <si>
    <t>To convert thousand standard cubic feet (Mscf) methane to metric ton (MT) methane, multiply Mscf by 0.0192 and divide by 1000 kg/MT.</t>
  </si>
  <si>
    <t>Source for NGSI Protocol 2.0</t>
  </si>
  <si>
    <t>Wells drilled in the calendar year</t>
  </si>
  <si>
    <t>kg CH4/well drilled</t>
  </si>
  <si>
    <t>2023 GHGi for CY2021 emissions for production segment</t>
  </si>
  <si>
    <t>Floating roof storage tanks</t>
  </si>
  <si>
    <t>kg CH4/tank</t>
  </si>
  <si>
    <t>2018 GHGi petroleum systems production segment; factor last published in 2018 GHGi</t>
  </si>
  <si>
    <t>Dry seals on centrifugal compressors</t>
  </si>
  <si>
    <t>kg CH4/dry seal compressor</t>
  </si>
  <si>
    <t>2023 GHGi for processing segment also being applied to production segment</t>
  </si>
  <si>
    <t>Vessels blowdowns (applies to separators, heater-treaters, dehydrators, and in-line heaters)</t>
  </si>
  <si>
    <t>kg CH4/vessel</t>
  </si>
  <si>
    <t>2023 GHGi for production segment</t>
  </si>
  <si>
    <t>PRVs releases</t>
  </si>
  <si>
    <t>Compressor blowdowns</t>
  </si>
  <si>
    <t>Acid gas removal units</t>
  </si>
  <si>
    <t>kg CH4/AGRU</t>
  </si>
  <si>
    <t>2023 GHGi for production &amp; G&amp;B segments</t>
  </si>
  <si>
    <t xml:space="preserve">NOTE:  For those factors noted as last published in the 2018 GHGi, this was the last year that CH4 emissions were reported in the GHGi for those sources within the production and G&amp;B segments.  Because these sources may still exist for some reporters, these factors have been included in the NGSI Protocols V1.0 and V2.0.  </t>
  </si>
  <si>
    <t>SUPERSEDED FACTORS USED IN RY2022 and EARLIER YEAR REPORTS (For Information Only)</t>
  </si>
  <si>
    <t>Reference Data: Conversion and Emission Factor Data for NGSI Protocol V1.0</t>
  </si>
  <si>
    <t>To convert thousand standard cubic feet (Mscf) methane to metric ton (MT) methane, multiply Mscf by 0.0192</t>
  </si>
  <si>
    <t>Source for NGSI Protocol 1.0</t>
  </si>
  <si>
    <t>2020 GHGI production segment</t>
  </si>
  <si>
    <t>2018 GHGI petroleum systems production segment</t>
  </si>
  <si>
    <t>2020 GHGI processing segment</t>
  </si>
  <si>
    <t>GHGRP References and Methodology Descriptions for Production - GHGRP and Non-GHGRP Facilities</t>
  </si>
  <si>
    <t>Acid Gas Removal Units (AGRU) and Nitrogen Removal Units (NRU)</t>
  </si>
  <si>
    <t>40 CFR 98.233(d)(2)
40 CFR 98.233(d)(3)
40 CFR 98.233(d)(4)
40 CFR 98.233(d)(11)
40 CFR 98.233(d)</t>
  </si>
  <si>
    <t>Subpart W – Calculation Method 2 if a vent meter is installed, use the composition and annual volume of vent gas to calculate emissions of CH4.
Subpart W – Calculation Method 3 if a vent meter is not installed, use inlet and/or outlet gas flow rate and gas composition.
Subpart W – Calculation Method 4 if a vent meter is not installed, use a standard simulation software package. If a vent meter is installed at an AGRU, you must determine the difference between the measured and simulated vent gas volume. 
If venting is routed to a flare, calculate and report emissions under flare stack emissions as specified in 40 CFR 98.233(n).
If venting is routed to combustion, calculate and report under 40 CFR 98.233(z).</t>
  </si>
  <si>
    <t>40 CFR 98.233(m)(1)
40 CFR 98.233(m)(2)</t>
  </si>
  <si>
    <t>Subpart W – If you measure the associated gas flow to a vent using a continuous flow measurement device, you must use the measured flow volumes to calculate vented associated gas emissions.
Subpart W – If you do not measure using a continuous flow measurement device, calculate using volume of oil produced, gas to oil ratio (“GOR”), and volume of associated gas sent to sales.</t>
  </si>
  <si>
    <t xml:space="preserve">40 CFR 98.233(m)
</t>
  </si>
  <si>
    <t>Subpart W – If associated gas venting is routed to a flare, calculate and report emissions under flare stack emissions as specified in 40 CFR 98.233(n).</t>
  </si>
  <si>
    <t>40 CFR 98.233(i)(1)
40 CFR 98.233(i)(2) 
40 CFR 98.233(i)(3)</t>
  </si>
  <si>
    <t>Subpart W – To determine applicability, calculate unique physical volumes between isolation valves using engineering estimates based on best available data.
Subpart W – Calculation method using engineering calculation by unique physical volume.
Subpart W – Calculation method using direct measurement of emissions using a flow meter.
For the facilities not subject to reporting under Subpart W, an alternate calculation method can be used.  This alternate calculation method uses actual event counts multiplied by the average unique physical volumes as calculated from all company-specific Subpart W facility events.</t>
  </si>
  <si>
    <t>40 CFR 98.233(z)(6) and (7)
40 CFR 98.233(z)(1) and (2)
40 CFR 98.233(z)(4)</t>
  </si>
  <si>
    <t>Subpart W – only external combustion units greater than 5 MMBtu/hr and internal combustion units greater than 130 hp are applicable.
Subpart W, as applicable based on fuel type and specifications – for each unit calculate emissions for applicable Tier or higher heating value (“HHV”) using methods in Subpart C. Use fuel usage records and measured or estimated composition for calculations.
Subpart W – For natural gas internal combustion engine or turbine, use either a measurement-based emission factor, manufacturer-based emission factor, or default methane emission factors in Table W-7.</t>
  </si>
  <si>
    <t>40 CFR 98.233(o)(10)
40 CFR 98.233(o)(10)(i)
40 CFR 98.233(o)</t>
  </si>
  <si>
    <t>Subpart W – Calculation using default population emission factor for compressors with wet seal oil degassing vents using Equation W-25B.
Subpart W – Compressors that are subject to OOOOb standards or an applicable approved state plan or federal plan in 40 CFR Part 62 must conduct volumetric measurements as required by 40 CFR 60.5380b(a)(5) or the applicable plan, as well as conducting all additional volumetric measurements and calculating emissions as specified in 40 CFR 98.233(o).
Subpart W – Compressors that are not subject to OOOOb standard or an applicable approved state plan or federal plan in 40 CFR Part 62 may elect to conduct volumetric measurements and calculate emissions as specified in 40 CFR 98.233(o).
If venting is routed to a flare, calculate and report emissions under flare stack emissions as specified in 40 CFR 98.233(n).  If venting is routed to combustion, calculate and report emissions as specified in 40 CFR 98.233(z).  If routed to vapor recovery system, 40 CFR 98.233(o)(1) through (11) do not apply.</t>
  </si>
  <si>
    <t>40 CFR 98.233(p)(10)
40 CFR 98.233(p)(10)(i)
40 CFR 98.233(p)</t>
  </si>
  <si>
    <t>Subpart W – Calculation using default population emission factor for reciprocating compressors using Equation W-29E. 
Subpart W – Compressors that are subject to OOOOb standards or an applicable approved state plan or federal plan in 40 CFR Part 62 must conduct volumetric measurements as required by 40 CFR 60.5385b(b), as well as conducting any additional volumetric measurements and calculating emissions as specified in 40 CFR 98.233(p). 
Compressors not subject to the above may elect to conduct measurements and calculate emissions as specified in 40 CFR 98.233(p)(6) through (9) based on mode in which the compressor was found at time of measurement.
If venting is routed to a flare, calculate and report emissions under flare stack emissions as specified in 40 CFR 98.233(n).  If venting is routed to combustion, calculate and report emissions as specified in 40 CFR 98.233(z).  If routed to vapor recovery system, 40 CFR 98.233(p)(1) through (11) do not apply.</t>
  </si>
  <si>
    <t>40 CFR 98.233(ee)(1)
40 CFR 98.233(ee)(2)
40 CFR 98.233(ee)</t>
  </si>
  <si>
    <t>Subpart W – Calculation Method 1 using direct measurement to determine annual RICE emissions.
Subpart W – Calculation Method 2 using default emission factor applicable per hour per RICE.
If venting is routed to a flare, calculate and report emissions under flare stack emissions as specified in 40 CFR 98.233(n).</t>
  </si>
  <si>
    <t>40 CFR 98.233(e)
40 CFR 98.233(e)(1)
40 CFR 98.233(e)(2)
40 CFR 98.233(e)(4)
40 CFR 98.233(e)(5)</t>
  </si>
  <si>
    <t>Subpart W – Glycol dehydrator methodology based on annual average daily natural gas throughput and/or emissions routing:
•	≥ 0.4 mscf/day use Calculation Method 1. 
•	&gt; 0 mscf/day and &lt; 0.4 mscf/day use either Calculation Method 1 or 2.
•	If vents are routed to vapor recovery system, use methods in 98.233(e)(4).
•	If vents routed to regenerator firebox/fire tubes or other non-flare combustion units, use methods in 98.233(e)(5).
•	If vents routed to flare, calculate and report emissions under flare stack emissions as specified in 40 CFR 98.233(n).
Subpart W – Calculation Method 1 using computer modeling for both still vent and, if applicable, flash tank vents. Required if software program is used for compliance with federal or state regulations, air permit requirements or annual emission inventory.
Subpart W – Calculation Method 2 using emission factors and population counts for glycol dehydrators.
Subpart W – For periods vented directly to atmosphere from dehydrators typically routed to vapor recovery system, flare, or non-flare combustion device, use engineering estimate and best available data to calculate total emissions vented to directly to atmosphere. Periods of reduced capture efficiency must be included. If emissions routed to an unlit flare, calculate and report as flare stack emissions as specified in 40 CFR 98.233(n).
Subpart W – Calculation for combustion emissions when routed to non-flare combustion unit using flow and composition. If CEMS is installed on a combustion device, use Tier 4 Calculation Method in Subpart C.</t>
  </si>
  <si>
    <t>40 CFR 98.233(e)(3)
40 CFR 98.233(e)(5)</t>
  </si>
  <si>
    <t xml:space="preserve">Subpart W – dehydrators of any size that use desiccant must use Calculation Method 3 to calculate amount of gas vented during depressurization for desiccant refilling. Desiccant dehydrator emissions calculated via Method 3 do not have to be calculated separately using the method specified in 40 CFR 98.233(i) for blowdown vent stacks.
Subpart W – For periods vented directly to atmosphere from dehydrators typically routed to vapor recovery system, flare, or non-flare combustion device, use engineering estimate and best available data to calculate total emissions vented to directly to atmosphere. Periods of reduced capture efficiency must be included. If emissions routed to an unlit flare, calculate and report as flare stack emissions as specified in 40 CFR 98.233(n).
For any desiccant dehydrator emissions routed to a non-flare combustion unit, calculate the combusted emissions as specified in 40 CFR 98.233(e)(5)(i) through (iii). </t>
  </si>
  <si>
    <t>40 CFR 98.233(dd)(1)
40 CFR 98.233(dd)(2)
40 CFR 98.233(dd)(3)</t>
  </si>
  <si>
    <t>Subpart W – Calculation Method 1 using mudlogging measurements from the penetration of the first hydrocarbon bearing zone until drilling mud ceases to be circulated in the wellbore to develop measurement-based emission factor.
Subpart W – Calculation Method 2 using default emission factor for water-based drilling muds, oil-based drilling muds and synthetic drilling muds.
Subpart W – Calculation Method 3 combines intermittent mudlogging and default methodology for intermittent measurements.</t>
  </si>
  <si>
    <t>40 CFR 98.233(x)</t>
  </si>
  <si>
    <t>Subpart W – Calculation using amount of CO2 retained in hydrocarbons using annual samples downstream of storage tank and total volume produced.</t>
  </si>
  <si>
    <t>40 CFR 98.233(w)</t>
  </si>
  <si>
    <t>Subpart W calculation using the total injection pump system volume between isolation valves and events per calendar year.</t>
  </si>
  <si>
    <t>40 CFR 98.233(q)(2)
40 CFR 98.233(q)(3) 
40 CFR 98.233®</t>
  </si>
  <si>
    <t>Subpart W – Calculation Method 1, must use facility-specific leaker emission factor if available (calculated per 40 CFR 98.233(q)(4)) or use appropriate default whole gas emission factors consistent with well type and service (gas or crude) in Table W-2.
Subpart W – Calculation Method 2 if leaks are detected during survey, may elect to measure volumetric flow or use default rate for component and site type, only using a default rate if leak cannot safely be measured. If measuring volumetric flow, must calculate a facility-specific component-level leaker emission factor as specified in 40 CFR 98.233(q)(4).
Subpart W – Calculation using component counts for each wellhead, separator, meter/piping, compressor, dehydrator, heater, and storage vessel, and the appropriate default population emission factors.</t>
  </si>
  <si>
    <t xml:space="preserve">40 CFR 98.233(n)(5) 
40 CFR 98.233(n)(6)
40 CFR 98.233(n)(9)
40 CFR 98.233(n)(10)
</t>
  </si>
  <si>
    <t>Subpart W – Calculation using applicable default destruction and combustion efficiencies, alternative test method, or directly measured destruction and combustion efficiencies for Tier 1, Tier 2, Tier 3, or alternative test method for the pilot, flow determination, gas composition.  
For CEMS with a CO2 concentration monitor and volumetric flow monitor for combustion gases from the flare, must follow Tier 4 Calculation Method in Subpart C.
Disaggregate total emissions from the flare as applicable to each source type that routed emissions to the flare.</t>
  </si>
  <si>
    <t>40 CFR 98.233(f)(1)
40 CFR 98.233(f)(2)
40 CFR 98.233(f)(3)
40 CFR 98.233(f)</t>
  </si>
  <si>
    <t>Subpart W – Calculation Method 1 using direct measurement for each unloading combination (automated or manual, with or without plunger lift) for each tubing diameter and pressure group. 
Subpart W – Calculation Method 2 using engineering calculations for wells without plunger lifts.
Subpart W – Calculation Method 3 using engineering calculations for wells with plunger lifts.
If venting is routed to a flare, calculate and report emissions under flare stack emissions as specified in 40 CFR 98.233(n).</t>
  </si>
  <si>
    <t>40 CFR 98.233(y)(1)
40 CFR 98.233(y)(2)–(5)
40 CFR 98.233(y)(6)
40 CFR 98.238</t>
  </si>
  <si>
    <t>You must report an OLRE if it meets either of these emission thresholds at any point during a release:
•	Unreported Sources: If methane emissions ≥ 100 kg/hr from a source not already covered elsewhere in 40 CFR 98.233 (e.g., fires, blowouts, explosions).
•	Reported Sources: If methane emissions exceed normal calculated values by ≥ 100 kg/hr for sources already reported using methodologies found elsewhere in 40 CFR 98.233(a)–(h), (j)–(s), (w), (x), (dd), or (ee).
Subpart W – Calculation based on measurement data, if available, and/or process knowledge and engineering estimates and composition of the gas released.  If multiple release points have a common root cause (e.g., system overpressure), treat them as one OLRE.  For multi-year events, apportion emissions across years by event duration or variable rates.
Include emissions upon receipt of EPA-provided notification under the super emitter program or an applicable approved state plan or federal plan.
OLRE does not include blowdowns calculated pursuant to 40 CFR 98.233(i).</t>
  </si>
  <si>
    <t>40 CFR 98.233(a)(1)
40 CFR 98.233(a)(2)
40 CFR 98.233(a)(3)
40 CFR 98.233(a)(4)</t>
  </si>
  <si>
    <t>Subpart W – Calculation Method 1 using continuous measurement via flow monitor of natural gas supply line dedicated to device(s).
Subpart W – Calculation Method 2 using flow meter to measure volumetric flow of all devices in the same calendar year to develop site-specific measurement-based emission factors by device type.
Subpart W – Calculation Method 3:
o	Continuous high bleed and continuous low bleed devices using count of devices and default emission factors. 
o	Intermittent bleed devices using either malfunctioning or properly operating emission factors per site, determined from one complete monitoring survey of all devices at a site in a calendar year.
Subpart W – Calculation Method 4 using default emission factors for low-bleed, high-bleed, and intermittent-bleed devices as specified in Table W-1.</t>
  </si>
  <si>
    <t>40 CFR 98.233(c)(1)
40 CFR 98.233(c)(2)
40 CFR 98.233(c)(3)
40 CFR 98.233(c)(4)</t>
  </si>
  <si>
    <t>Subpart W – Calculation Method 1 using continuous measurement of natural gas supplied to pumps.
Subpart W – Calculation Method 2 using measurement-based emission factors from periodic measurements.
Subpart W – Calculation Method 3 using actual count of devices and default emission factors.
Subpart W – Calculation for periods when venting goes directly to atmosphere (but are normally routed to flare, combustion, or vapor recovery system): use the applicable method from 40 CFR 98.233(c)(1), (2), or (3) to calculate emissions for the portion of the year where venting occurred.  
When venting is routed to a flare, calculate and report emissions under flare stack emissions as specified in 40 CFR 98.233(n). When venting is routed to combustion, calculate and report emissions as specified in 40 CFR 98.233(z).</t>
  </si>
  <si>
    <t xml:space="preserve">Hydrocarbon liquids and produced water storage tank </t>
  </si>
  <si>
    <t>40 CFR 98.233(j)
40 CFR 98.233(j)(1)
40 CFR 98.233(j)(2)
40 CFR 98.233(j)(3)
40 CFR 98.233(j)(4)
40 CFR 98.233(j)
40 CFR 98.233(j)(5)</t>
  </si>
  <si>
    <t>•	For tanks receiving hydrocarbon liquids from wells, gas-liquid separators, or non-separator equipment with annual average daily throughput:
o	≥ 10 barrels per day use Calculation Method 1 or 2
o	&gt; 0 and &lt; 10 barrels per day use Calculation Method 1, 2, or 3.
•	For tanks receiving produced water, use Calculation Method 1, 2, or 3.
Subpart W – Calculation Method 1 using computer modeling for gas-liquid separators or non-separator equipment. Required if flash emissions modeling software is necessary for compliance with regulations, air permit requirements, or annual inventory reporting.
Subpart W – Calculation Method 2 using mass balance approach assuming all methane in solution at the well is emitted from hydrocarbons or produced water sent to tanks. 
Subpart W – Calculation Method 3 using an emission factor and population counts for hydrocarbon liquids or produced water flowing to gas-liquid separators, non-separator equipment, or directly to atmospheric storage.
For periods when tank is not routed to vapor recovery system or flare, estimate average hourly vented emissions using annual operating hours to calculate emissions for the total hours when vented directly to atmosphere.
When venting is routed to a flare, calculate and report emissions under flare stack emissions as specified in 40 CFR 98.233(n).
Subpart W – Calculate emissions from gas-liquid separator liquid dump valves that did not close properly based on duration of failed valve closing, only if using Calculation Method 1 or 2.</t>
  </si>
  <si>
    <t>40 CFR 98.233(g)(1)(i)
40 CFR 98.233(g)(1)(ii)
40 CFR 98.233(g)</t>
  </si>
  <si>
    <t>Subpart W, for gas or oil wells – Calculation Method 1 using measured flowback rate from example completions or workovers in a sub-basin and well type combination and engineering calculations in Equation W-10A.
Subpart W, for gas wells only – Calculation Method 2 when gas flowback volume is measured for each completion or workover in a sub-basin and well type combination using measured vented volume from each well in Equation W-10B.
If venting is routed to a flare, calculate and report emissions under flare stack emissions as specified in 40 CFR 98.233(n).</t>
  </si>
  <si>
    <t>40 CFR 98.233(h)</t>
  </si>
  <si>
    <t>Subpart W, for workovers – Calculation using a count of workovers and an emission factor in Equation W-13A.
Subpart W, for completions – Calculation using measured production rate in Equation W-13B.
If venting is routed to a flare, calculate and report emissions under flare stack emissions as specified in 40 CFR 98.233(n).</t>
  </si>
  <si>
    <t>40 CFR 98.233(l)(3)
40 CFR 98.233(l)</t>
  </si>
  <si>
    <t>Subpart W, for oil wells – Calculation using gas-to-oil ratio (“GOR”), average annual flow rate, and testing duration in Equation W-17A.
Subpart W, for gas wells – Calculation using average annual production rate and testing duration in Equation W-17B.
If venting is routed to a flare, calculate and report emissions under flare stack emissions as specified in 40 CFR 98.233(n).</t>
  </si>
  <si>
    <t>Note: The NGSI Pilot Protocol includes emissions from all facilities, including emissions from facilities that are below the Greenhouse Gas Reporting Program (GHGRP) emissions threshold. If a compay reports a facility's emissions to the GHGRP, it may choose to enter total emissions directly into Row 14. The company can then enter emissions from additional sources not covered by GHGRP in the section that starts on Row 16 following the described methodologies. For facilities not included in the GHGRP, companies should estimate emissions for all emission sources using the identified methodologies.</t>
  </si>
  <si>
    <t>Processing Segment Emissions Calculated Using GHGRP Methodology</t>
  </si>
  <si>
    <t>Methane Emissions (MT)</t>
  </si>
  <si>
    <t>Description of Quanitification Method(s)</t>
  </si>
  <si>
    <t>Facility Name</t>
  </si>
  <si>
    <t xml:space="preserve">Blowdown Vent Stacks </t>
  </si>
  <si>
    <t xml:space="preserve">
40 CFR 98.233(i)(2)
40 CFR 98.233(i)(3)</t>
  </si>
  <si>
    <t>Subpart W – Calculation method using engineering calculation method by equipment or event type
Subpart W – Calculation method using direct measurement of emissions using a flow meter
Alternate calculation method using actual event counts multiplied by the average unique physical volumes as calculated from all company-specific Subpart W facility events (for facilities not reporting to Subpart W only)</t>
  </si>
  <si>
    <t>Combustion Units</t>
  </si>
  <si>
    <t xml:space="preserve">40 CFR 98.33(c)  </t>
  </si>
  <si>
    <t>Subpart C methods, as applicable based on fuel type – Calculation using fuel usage as recorded or measured, fuel high heating value (HHV) default value or as calculated from measurements, and fuel-specific emission factors
Alternate calculation method using total volume of fuel consumed and the fuel-specific emission factors for methane (for facilities not reporting to Subpart C only)</t>
  </si>
  <si>
    <t xml:space="preserve">40 CFR 98.233(o)(1)(i)
40 CFR 98.233(o)(6)
40 CFR 98.233(o)(1)(ii)
40 CFR 98.233(o)(1)(iii)
</t>
  </si>
  <si>
    <t xml:space="preserve">Subpart W – Individual compressor source “as found” measurements
• Operating mode: blowdown valve leakage
• Operating mode: wet seal oil degassing vent
• Not-operating-depressurized mode: isolation valve leakage
Subpart W – Reporter-specific emission factor for mode-source combinations not measured in the reporting year
Subpart W – Continuous monitoring
Subpart W – Manifolded “as found” measurements
Alternate calculation method using average company emission factor based on all company-specific Subpart W centrifugal compressor measurements (for facilities not reporting to Subpart W only)
</t>
  </si>
  <si>
    <t xml:space="preserve">40 CFR 98.233(p)(1)(i)
40 CFR 98.233(p)(6)
40 CFR 98.233(p)(1)(ii)
40 CFR 98.233(p)(1)(iii)
</t>
  </si>
  <si>
    <t xml:space="preserve">Subpart W – Individual compressor source “as found” measurements
• Operating mode: blowdown valve leakage and rod packing emissions
• Standby-pressurized mode: blowdown valve leakage
• Not-operating-depressurized mode: isolation valve leakage
Subpart W – Reporter-specific emission factor for mode-source combinations not measured in the reporting year
Subpart W – Continuous monitoring
Subpart W – Manifolded “as found” measurements
Alternate calculation method using average company emission factor based on all company-specific Subpart W centrifugal compressor measurements (for facilities not reporting to Subpart W only)
</t>
  </si>
  <si>
    <t>40 CFR Part 98.233(e)(1); 
40 CFR Part 98.233(e)(5) 
40 CFR Part 98.233(e)(2);
40 CFR Part 98.233(e)(5)</t>
  </si>
  <si>
    <t xml:space="preserve">Subpart W – Calculation Method 1 using computer modeling for glycol dehydrators 
Subpart W – Calculation Method 2 using emission factors and population counts for glycol dehydrators  </t>
  </si>
  <si>
    <t>40 CFR Part 98.233(e)(3); 
40 CFR Part 98.233(e)(5)</t>
  </si>
  <si>
    <t>Subpart W – Calculation Method 3 using engineering calculations for desiccant dehydrators</t>
  </si>
  <si>
    <t>Per Greenhouse Gas Reporting Rule Leak Detection Methodology Revisions</t>
  </si>
  <si>
    <t>Subpart W – Leak survey and default leaker emission factors for components in gas service, and population counts and default population emission factors
Alternate calculation method using average company emission factor based on all company-specific Subpart W leak surveys (for facilities not reporting to Subpart W only)</t>
  </si>
  <si>
    <t>40 CFR 98.233(n)(5); 
40 CFR 98.233(n)(6)</t>
  </si>
  <si>
    <t>Subpart W – Calculation using measured or estimated flow and gas composition, and flare combustion efficiency; accounting for feed gas sent to an un-lit flare as applicable</t>
  </si>
  <si>
    <t>40 CFR 98.233(a)</t>
  </si>
  <si>
    <t>Subpart W – Calculation using count of devices and default emission factors. 
Processing segment reporters with natural gas operated pneumatic devices should use the Transmission Compression segment emission factors from Subpart W to quantify methane emissions</t>
  </si>
  <si>
    <t>Total GHGRP Methodology Emissions (MT)</t>
  </si>
  <si>
    <t>Processing Segment Emissions Calculated Using GHGI Methodology</t>
  </si>
  <si>
    <t>GHGI Emissions Factor</t>
  </si>
  <si>
    <t>Description of Quanitification Method</t>
  </si>
  <si>
    <t>Acid Gas Removal Units</t>
  </si>
  <si>
    <t>42,762.9 kg/acid gas removal vent</t>
  </si>
  <si>
    <t>GHG Inventory emission factor multiplied by number acid gas removal units</t>
  </si>
  <si>
    <t>Total GHGI Methodology Emissions (MT)</t>
  </si>
  <si>
    <t>Total Methane Emissions from Processing</t>
  </si>
  <si>
    <t>Total Methane Emissions (MT, sum of GHGRP and GHGI Emissions from Row 14 and 19, respectively)</t>
  </si>
  <si>
    <t>Natural Gas Processing Emissions Allocation</t>
  </si>
  <si>
    <t>Metric</t>
  </si>
  <si>
    <t>Data</t>
  </si>
  <si>
    <t>Gas Received at Processing Facilities</t>
  </si>
  <si>
    <t>Volume (thousand standard cubic feet) of received gas consistent with 98.236(aa)(3)(i) as reported to the GHGRP</t>
  </si>
  <si>
    <t>Energy Content of Gas Received</t>
  </si>
  <si>
    <t>Energy Equivalent of Received Gas</t>
  </si>
  <si>
    <t>Product of received gas volume and energy content (Row 26 * Row 27)</t>
  </si>
  <si>
    <t>Natural Gas Liquids Received at Processing Facilities</t>
  </si>
  <si>
    <t>Volume (barrels) of natural gas liquids received consistent with 98.236(aa)(3)(iii) as reported to the GHGRP</t>
  </si>
  <si>
    <t>Energy Content of Received Natural Gas Liquids</t>
  </si>
  <si>
    <t>Assume a default heating value of 3.82 MMBtu per barrel (consistent with propane liquids) from API Compendium Table 3-8 or a facility-specific factor</t>
  </si>
  <si>
    <t>Energy Equivalent of Received Natural Gas Liquids</t>
  </si>
  <si>
    <t>Product of received natural gas liquids volume and energy content (Row 29 * Row 30)</t>
  </si>
  <si>
    <r>
      <t>Calculate the gas ratio (</t>
    </r>
    <r>
      <rPr>
        <i/>
        <sz val="10"/>
        <color theme="1"/>
        <rFont val="Arial"/>
        <family val="2"/>
      </rPr>
      <t>GR</t>
    </r>
    <r>
      <rPr>
        <sz val="10"/>
        <color theme="1"/>
        <rFont val="Arial"/>
        <family val="2"/>
      </rPr>
      <t>) as the energy equivalent of natural gas divided by the total energy equivalent of received natural gas and natural gas liquids (Row 28 / (Row 28 + Row 31))</t>
    </r>
  </si>
  <si>
    <t>Gas ratio multiplied by estimated segment methane emissions (Row 22 / Row 32)</t>
  </si>
  <si>
    <t>Total Processing Methane Emissions Allocated to Natural Gas (MT)</t>
  </si>
  <si>
    <t>Company-wide processing segment methane emissions; sum of natural gas methane emissions allocation across all facilities (sum of Row 33)</t>
  </si>
  <si>
    <t>Processing Natural Gas Throughput</t>
  </si>
  <si>
    <t>Processing Segment Throughput</t>
  </si>
  <si>
    <t xml:space="preserve">To convert throughput to methane, the reporting company can use and disclose its own estimate of the methane content of received gas or can use a default factor of 87 percent </t>
  </si>
  <si>
    <t>Natural Gas Throughput (Mcf)</t>
  </si>
  <si>
    <t>For companies with processing operations, segment throughput equates to the volume of gas received at processing facilities consistent with 98.236(aa)(3)(i) in the GHGRP</t>
  </si>
  <si>
    <t>Methane Throughput (Mcf)</t>
  </si>
  <si>
    <t>To calculate methane throughput, multiply methane content by natural gas throughput (Row 38 * Row 39)</t>
  </si>
  <si>
    <t>Total Methane Throughput (Mcf)</t>
  </si>
  <si>
    <t>Company-wide processing segment methane throughput; sum of methane throughput across all facilities from Row 40</t>
  </si>
  <si>
    <t>Processing Natural Gas Methane Emissions Intensity</t>
  </si>
  <si>
    <t>Intensity Estimate (Percent)</t>
  </si>
  <si>
    <t>Facility-Specific Processing Segment Methane Intensity</t>
  </si>
  <si>
    <t>Facility methane emissions allocated to natural gas from Row 33 / (Facility methane throughput from Row 40 * methane density)
A methane density of 0.0192 metric tons per thousand cubic feet should be used for conversion purposes if emissions and throughput are reported in different units</t>
  </si>
  <si>
    <t>Company-Wide Processing Segment Methane Intensity</t>
  </si>
  <si>
    <t>Total methane emissions allocated to natural gas from Row 34 / (Total methane throughput from Row 41 * methane density)
A methane density of 0.0192 metric tons per thousand cubic feet should be used for conversion purposes if emissions and throughput are reported in different units</t>
  </si>
  <si>
    <t>Publicly Reported Data</t>
  </si>
  <si>
    <t>NGSI participants would publicly report the following data each year. NGSI requests data at a company level. However, facility-level data may be more straightforward to report for energy content, methane content, and gas ratio.</t>
  </si>
  <si>
    <t>Total Methane Emissions</t>
  </si>
  <si>
    <r>
      <t>Total methane emissions (</t>
    </r>
    <r>
      <rPr>
        <sz val="10"/>
        <rFont val="Arial"/>
        <family val="2"/>
      </rPr>
      <t>metric tons</t>
    </r>
    <r>
      <rPr>
        <sz val="10"/>
        <color theme="1"/>
        <rFont val="Arial"/>
        <family val="2"/>
      </rPr>
      <t>) associated with natural gas processing (Row 34)</t>
    </r>
  </si>
  <si>
    <t>Received Natural Gas</t>
  </si>
  <si>
    <t>Volume of received gas (thousand standard cubic feet) (sum of Row 26)</t>
  </si>
  <si>
    <t>Energy Content of Received Natural Gas</t>
  </si>
  <si>
    <t>Raw gas higher heating value (MMBtu per thousand standard cubic feet) (Facility level, Row 27)</t>
  </si>
  <si>
    <t>Methane Content of Received Natural Gas</t>
  </si>
  <si>
    <t>Methane content of received natural gas (percent) (Facility level, Row 38)</t>
  </si>
  <si>
    <t>Received Natural Gas Liquids</t>
  </si>
  <si>
    <t>Volume of natural gas liquids received (barrels) (sum of Row 29)</t>
  </si>
  <si>
    <t>Received natural gas liquids heating value (MMBtu per barrel) (Facility level, Row 30)</t>
  </si>
  <si>
    <t>Share of natural gas received on an energy equivalent basis (percent) (Facility level, Row 32)</t>
  </si>
  <si>
    <t>NGSI Methane Emissions Intensity</t>
  </si>
  <si>
    <t>Methane emissions intensity associated with natural gas processing (percent) (Row 46)</t>
  </si>
  <si>
    <t>Transmission &amp; Storage Segment Emissions Calculated Using GHGRP Methodology</t>
  </si>
  <si>
    <t>Blowdowns, Transmission Pipeline (Between Compressor Stations)</t>
  </si>
  <si>
    <t xml:space="preserve">Subpart W – Calculation method using the volume of transmission pipeline segment between isolation valves and the pressure and temperature of the gas within the transmission pipeline
Subpart W – Calculation method using direct measurement of emissions using a flow meter
Alternate calculation method using actual event counts multiplied by the average emission factor as calculated from all company-specific Subpart W facility events (for facilities not reporting to Subpart W only)
</t>
  </si>
  <si>
    <t xml:space="preserve">40 CFR 98.233(i)(2)
40 CFR 98.233(i)(3)
  </t>
  </si>
  <si>
    <t xml:space="preserve">Subpart W – Calculation method using engineering calculation method by equipment or event type
Subpart W – Calculation method using direct measurement of emissions using a flow meter
Alternate calculation method using actual event counts multiplied by the average unique physical volumes as calculated from all company-specific Subpart W facility events (for facilities not reporting to Subpart W only)
</t>
  </si>
  <si>
    <t xml:space="preserve">
40 CFR 98.33(c) </t>
  </si>
  <si>
    <t xml:space="preserve">40 CFR 98.233(o)(1)(i)
40 CFR 98.233(o)(6)
40 CFR 98.233(o)(1)(ii)
40 CFR 98.233(o)(1)(iii)
</t>
  </si>
  <si>
    <t>Subpart W – Individual compressor source “as found” measurements
• Operating mode: blowdown valve leakage
• Operating mode: wet seal oil degassing vent
• Not-operating-depressurized mode: isolation valve leakage
Subpart W – Reporter-specific emission factor for mode-source combinations not measured in the reporting year
Subpart W – Continuous monitoring
Subpart W – Manifolded “as found” measurements
Alternate calculation method using average company emission factor based on all company-specific Subpart W centrifugal compressor measurements (for facilities not reporting to Subpart W only)</t>
  </si>
  <si>
    <t>40 CFR 98.233(p)(1)(i)
40 CFR 98.233(p)(6)
40 CFR 98.233(p)(1)(ii)
40 CFR 98.233(p)(1)(iii)</t>
  </si>
  <si>
    <t>Subpart W – Individual compressor source “as found” measurements
• Operating mode: blowdown valve leakage and rod packing emissions
• Standby-pressurized mode: blowdown valve leakage
• Not-operating-depressurized mode: isolation valve leakage
Subpart W – Reporter-specific emission factor for mode-source combinations not measured in the reporting year
Subpart W – Continuous monitoring
Subpart W – Manifolded “as found” measurements
Alternate calculation method using average company emission factor based on all company-specific Subpart W centrifugal compressor measurements (for facilities not reporting to Subpart W only)</t>
  </si>
  <si>
    <t>Subpart W – Leak survey and default leaker emission factors for compressor and non-compressor components in gas service
Subpart W Methodology for Storage – Leak survey and default leaker emission factors for storage station components in gas service and storage wellhead components in gas service, and population counts and default population emission factors
Subpart W Methodology for LNG Storage – Leak survey and default leaker emission factors for LNG storage components in LNG service and gas service, and population counts and default population emission factors for vapor recovery compressors in gas service
Alternate calculation method using average company emission factor based on all company-specific Subpart W leak surveys (for facilities not reporting to Subpart W only)</t>
  </si>
  <si>
    <t xml:space="preserve">40 CFR 98.233(n)(5); 
40 CFR 98.233(n)(6)
</t>
  </si>
  <si>
    <t>Subpart W – Calculation using count of devices and default emission factors</t>
  </si>
  <si>
    <t>Storage Tank Vents, Transmission Compression</t>
  </si>
  <si>
    <t>40 CFR 98.233(k)</t>
  </si>
  <si>
    <t xml:space="preserve">Subpart W – Calculation using measured flow data for leakage due to scrubber dump valve malfunction, gas composition, and estimated leakage duration; accounting for flare control as applicable
Alternate calculation method using actual tank counts multiplied by an emission factor calculated from company-specific transmission storage tank vent data reported to Subpart W (for facilities not reporting to Subpart W only) </t>
  </si>
  <si>
    <t>Transmission &amp; Storage Segment Emissions Calculated Using GHGI Methodology</t>
  </si>
  <si>
    <t>Compressors, Centrifugal with dry seals</t>
  </si>
  <si>
    <t>44,000 kg/compressor</t>
  </si>
  <si>
    <t>GHG Inventory emission factor multiplied by number of centrifugal compressors with dry seals
Number of centrifugal compressors multiplied by average company emission factor based on measurements from dry seals (measurements are to be taken using Subpart W measurement methods for wet seals)</t>
  </si>
  <si>
    <t>Dehydrator Vents</t>
  </si>
  <si>
    <t xml:space="preserve">1.8 kg/MMscf (Transmission)
2.3 kg/MMscf (Storage)
</t>
  </si>
  <si>
    <t>GHG Inventory emission factor multiplied by volume of gas dehydrated
Alternate calculation method using Subpart W Calculation Method 1 for Transmission Compression and Storage facilities that elect to use computer modeling</t>
  </si>
  <si>
    <t>Equipment Leaks, transmission pipelines</t>
  </si>
  <si>
    <t>10.9 kg/mile</t>
  </si>
  <si>
    <t>GHG Inventory emission factor multiplied by miles of pipeline</t>
  </si>
  <si>
    <t>Station Venting, Natural Gas Storage and LNG Storage</t>
  </si>
  <si>
    <t>83,954.3 kg/station</t>
  </si>
  <si>
    <t>GHG Inventory emission factor multiplied by number of stations</t>
  </si>
  <si>
    <t>Total Methane Emissions from Transmission &amp; Storage</t>
  </si>
  <si>
    <t>Total Methane Emissions (MT, sum of GHGRP and GHGI Emissions from Row 14 and 22, respectively)</t>
  </si>
  <si>
    <t>Natural Gas Transmission &amp; Storage Emissions Allocation</t>
  </si>
  <si>
    <t>No allocation calculation required; all throughput is gas</t>
  </si>
  <si>
    <t>Total Methane Emissions from Natural Gas Transmission &amp; Storage (MT)</t>
  </si>
  <si>
    <t>Company-wide transmission &amp; storage segment methane emissions; sum of  methane emissions across all facilities (sum of Row 25)</t>
  </si>
  <si>
    <t>Transmission &amp; Storage Natural Gas Throughput</t>
  </si>
  <si>
    <t>Transmission &amp; Storage Segment Throughput</t>
  </si>
  <si>
    <t xml:space="preserve">To convert throughput to methane, the reporting company can use and disclose its own estimate of the methane content of produced gas or can use a default factor of 93.4 percent </t>
  </si>
  <si>
    <t>For companies with transmission &amp; storage operations, segment throughput equates to the volume of natural gas transported by the pipeline company on a total throughput basis as reported to EIA for Form 176</t>
  </si>
  <si>
    <t>To calculate methane throughput, multiply methane content by natural gas throughput (Row 33 * Row 34)</t>
  </si>
  <si>
    <t>Company-wide transmission &amp; storage segment methane throughput; sum of  methane throughput across all facilities from Row 35</t>
  </si>
  <si>
    <t>Transmission &amp; Storage Natural Gas Methane Emissions Intensity</t>
  </si>
  <si>
    <t>Facility-Specific Transmission &amp; Storage Segment Methane Intensity</t>
  </si>
  <si>
    <t>Facility methane emissions from Row 28 / (Facility methane throughput from Row 35 * methane density)
A methane density of 0.0192 metric tons per thousand cubic feet should be used for conversion purposes if emissions and throughput are reported in different units</t>
  </si>
  <si>
    <t>Company-Wide Transmission &amp; Storage Segment Methane Intensity</t>
  </si>
  <si>
    <t>Total methane emissions from Row 29 / (Total methane throughput from Row 36 * methane density)
A methane density of 0.0192 metric tons per thousand cubic feet should be used for conversion purposes if emissions and throughput are reported in different units</t>
  </si>
  <si>
    <t>NGSI participants would publicly report the following data each year. NGSI requests data at a company level.</t>
  </si>
  <si>
    <r>
      <t>Total methane emissions (</t>
    </r>
    <r>
      <rPr>
        <sz val="10"/>
        <rFont val="Arial"/>
        <family val="2"/>
      </rPr>
      <t>metric tons</t>
    </r>
    <r>
      <rPr>
        <sz val="10"/>
        <color theme="1"/>
        <rFont val="Arial"/>
        <family val="2"/>
      </rPr>
      <t>) associated with natural gas transmission &amp; storage (Row 29)</t>
    </r>
  </si>
  <si>
    <t>Natural Gas Transported</t>
  </si>
  <si>
    <t>Volume of natural gas transported (thousand standard cubic feet) (sum of Row 34)</t>
  </si>
  <si>
    <t>Methane Content of Transported Natural Gas</t>
  </si>
  <si>
    <t>Methane content of transported natural gas (percent) (Facility level, Row 33)</t>
  </si>
  <si>
    <t>Methane emissions intensity associated with natural gas transmission &amp; storage (percent) (Row 41)</t>
  </si>
  <si>
    <t>Note: The NGSI Pilot Protocol includes emissions from all facilities, including emissions from facilities that are below the Greenhouse Gas Reporting Program (GHGRP) emissions threshold. If a compay reports a facility's emissions to the GHGRP, it may choose to enter total emissions directly into Row 12. The company can then enter emissions from additional sources not covered by GHGRP in the section that starts on Row 14 following the described methodologies. For facilities not included in the GHGRP, companies should estimate emissions for all emission sources using the identified methodologies.</t>
  </si>
  <si>
    <t>Distribution Segment Emissions Calculated Using GHGRP Methodology</t>
  </si>
  <si>
    <t>40 CFR 98.233(z)(1); 
40 CFR 98.233(z)(2)</t>
  </si>
  <si>
    <t>Subpart W, as applicable based on fuel type – Calculation using fuel usage records and measured or estimated composition</t>
  </si>
  <si>
    <t>Distribution Mains</t>
  </si>
  <si>
    <t xml:space="preserve">40 CFR 98.233(r)
  </t>
  </si>
  <si>
    <t>Subpart W – Equipment leaks calculated using population counts and emission factors
• Cast Iron Mains 
• Plastic Mains 
• Protected Steel Mains 
• Unprotected Steel Mains</t>
  </si>
  <si>
    <t>Distribution Services</t>
  </si>
  <si>
    <t xml:space="preserve">40 CFR 98.233(r)  </t>
  </si>
  <si>
    <t>Subpart W – Equipment leaks calculated using population counts and emission factors
• Copper services 
• Plastic services 
• Protected steel services 
• Unprotected steel services</t>
  </si>
  <si>
    <t>Equipment Leaks, Above grade transmission-distribution transfer stations</t>
  </si>
  <si>
    <t>40 CFR 98.233(q)(8)(ii); 
40 CFR 98.233(r)(2)(ii);
40 CFR 98.236(q)(3)</t>
  </si>
  <si>
    <t>Subpart W – Develop an emission factor based on equipment leak surveys; calculate emissions using population counts and emission factors</t>
  </si>
  <si>
    <t>Equipment Leaks, Below grade transmission-distribution transfer stations</t>
  </si>
  <si>
    <t>40 CFR 98.233(r)(6)(i); 
40 CFR 98.232(i)(2)</t>
  </si>
  <si>
    <t>Subpart W – Calculation of emissions using population counts and emission factors</t>
  </si>
  <si>
    <t>Equipment Leaks, Above grade metering-regulating stations</t>
  </si>
  <si>
    <t>40 CFR 98.233(r)(6)(ii); 
40 CFR 98.232(i)(3)</t>
  </si>
  <si>
    <t>Equipment Leaks, Below grade metering-regulating stations</t>
  </si>
  <si>
    <t>40 CFR 98.233(r)(6)(i); 
40 CFR 98.232(i)(4)</t>
  </si>
  <si>
    <t>Distribution Segment Emissions Calculated Using GHGI Methodology</t>
  </si>
  <si>
    <t>Blowdowns, Distribution pipeline</t>
  </si>
  <si>
    <t>1.965 kg/mile</t>
  </si>
  <si>
    <t>GHG Inventory emission factor multiplied by miles of pipeline (mains and service)
Companies should use the average service length reported annually to PHMSA to convert services counts to services mileage. If an average service length is not available, companies should use PHMSA’s default length of 90 feet/service</t>
  </si>
  <si>
    <t>Damages (Distribution Upsets: Mishaps)</t>
  </si>
  <si>
    <t xml:space="preserve">30.6 kg/mile
</t>
  </si>
  <si>
    <t>Distribution Mains, Mains with plastic liners or inserts</t>
  </si>
  <si>
    <t>1.13 scf/hour/mile (from Subpart W)</t>
  </si>
  <si>
    <t>Subpart W plastic mains emission factor multiplied by miles of cast iron or unprotected steel distribution mains with plastic liners or inserts. A methane of density of .0192 MT/Mcf should be used to convert emissions from Mcf to MT.</t>
  </si>
  <si>
    <t>Distribution Services, Cast iron services</t>
  </si>
  <si>
    <t>0.19 scf/hour/number of services (from Subpart W)</t>
  </si>
  <si>
    <t>Subpart W steel services emission factor multiplied by number of cast iron services. A methane of density of .0192 MT/Mcf should be used to convert emissions from Mcf to MT.</t>
  </si>
  <si>
    <t>Distribution Services, Cast iron or unprotected steel services with plastic liners or inserts</t>
  </si>
  <si>
    <t>0.001 scf/hour/number of services (from Subpart W)</t>
  </si>
  <si>
    <t>Subpart W plastic services emission factor multiplied by number of cast iron or unprotected steel services with plastic liners or inserts. A methane of density of .0192 MT/Mcf should be used to convert emissions from Mcf to MT.</t>
  </si>
  <si>
    <t>Meters, Residential</t>
  </si>
  <si>
    <t>1.5 kg/outdoor meter</t>
  </si>
  <si>
    <t>GHG Inventory emission factor multiplied by number of meters</t>
  </si>
  <si>
    <t>Meters, Commercial and industrial</t>
  </si>
  <si>
    <t>9.7 kg/meter</t>
  </si>
  <si>
    <t>Pressure Relief Valves, Routine maintenance</t>
  </si>
  <si>
    <t>0.963 kg/mile</t>
  </si>
  <si>
    <t>GHG Inventory emission factor multiplied by miles of main</t>
  </si>
  <si>
    <t>Total Methane Emissions from Distribution</t>
  </si>
  <si>
    <t>Total Methane Emissions (MT, sum of GHGRP and GHGI Emissions from Row 12 and 24, respectively)</t>
  </si>
  <si>
    <t>Natural Gas Distribution Emissions Allocation</t>
  </si>
  <si>
    <t>Total Methane Emissions from Natural Gas Distribution (MT)</t>
  </si>
  <si>
    <t>Company-wide distribution segment methane emissions; sum of  methane emissions across all facilities (sum of Row 27)</t>
  </si>
  <si>
    <t>Distribution Natural Gas Throughput</t>
  </si>
  <si>
    <t>Two methods are used to estimate distribution segment throughput</t>
  </si>
  <si>
    <t>Onshore Distribution Segment Throughput</t>
  </si>
  <si>
    <t>To convert throughput to methane, the reporting company can use and disclose its own estimate of the methane content of received gas or can use a default factor of 93.4 percent</t>
  </si>
  <si>
    <t>Natural Gas Throughput, as reported (Mcf)</t>
  </si>
  <si>
    <t>The total volume of natural gas delivered to end users by the distribution company on a throughput basis as reported to EIA for Form 176</t>
  </si>
  <si>
    <t>Natural Gas Throughput, normalized* (Mcf)</t>
  </si>
  <si>
    <t>The volume of natural gas delivered to end users as reported to EIA for Form 176, with adjustments to normalize the volumes of gas delivered to residential and commercial customers</t>
  </si>
  <si>
    <t>Methane Throughput, as reported (Mcf)</t>
  </si>
  <si>
    <t>To calculate methane throughput, multiply methane content by natural gas throughput (as reported) (Row 36 * Row 37)</t>
  </si>
  <si>
    <t>Methane Throughput, normalized (Mcf)</t>
  </si>
  <si>
    <t>To calculate methane throughput, multiply methane content by natural gas throughput (after normalization) (Row 36 * Row 38)</t>
  </si>
  <si>
    <t>Total Methane Througput, as reported (Mcf)</t>
  </si>
  <si>
    <t>Company-wide distribution segment methane throughput; sum of  methane throughput across all facilities (as reported) (sum of Row 39)</t>
  </si>
  <si>
    <t>Total Methane Througput, normalized (Mcf)</t>
  </si>
  <si>
    <t>Company-wide distribution segment methane throughput; sum of  methane throughput across all facilities (normalized) (sum of Row 40)</t>
  </si>
  <si>
    <t>*see NGSI Methane Emissions Intensity Protocol for normalization methdology</t>
  </si>
  <si>
    <t>Distribution Natural Gas Methane Emissions Intensity</t>
  </si>
  <si>
    <t>Facility-Specific Distribution Segment Methane Intensity, as reported throughput</t>
  </si>
  <si>
    <t>Facility methane emissions from Row 27 / (Facility methane throughput from Row 39 or Row 40 * methane density)
A methane density of 0.0192 metric tons per thousand cubic feet should be used for conversion purposes if emissions and throughput are reported in different units</t>
  </si>
  <si>
    <t>Facility-Specific Distribution Segment Methane Intensity, normalized throughput</t>
  </si>
  <si>
    <t>Company-Wide Distribution Segment Methane Intensity, as reported throughput</t>
  </si>
  <si>
    <t>Total methane emissions from Row 31 / (Total methane throughput from Row 41 or Row 42 * methane density)
A methane density of 0.0192 metric tons per thousand cubic feet should be used for conversion purposes if emissions and throughput are reported in different units</t>
  </si>
  <si>
    <t>Company-Wide Distribution Segment Methane Intensity, normalized throughput</t>
  </si>
  <si>
    <r>
      <t>Total methane emissions (</t>
    </r>
    <r>
      <rPr>
        <sz val="10"/>
        <rFont val="Arial"/>
        <family val="2"/>
      </rPr>
      <t>metric tons</t>
    </r>
    <r>
      <rPr>
        <sz val="10"/>
        <color theme="1"/>
        <rFont val="Arial"/>
        <family val="2"/>
      </rPr>
      <t>) associated with natural gas distribution (Row 31)</t>
    </r>
  </si>
  <si>
    <t>Natural Gas Delivered to End Users, As Reported</t>
  </si>
  <si>
    <t>Volume of natural gas delivered to end users (thousand standard cubic feet) (sum of Row 37)</t>
  </si>
  <si>
    <t>Natural Gas Delivered to End Users, Normalized</t>
  </si>
  <si>
    <t>Normalized volume of natural gas delivered to end users (thousand standard cubic feet)  (sum of Row 38)</t>
  </si>
  <si>
    <t>Methane Content of Delivered Natural Gas</t>
  </si>
  <si>
    <t>Methane content of transported natural gas (percent) (Facility level, Row 36)</t>
  </si>
  <si>
    <t>Methane emissions intensity associated with natural gas distribution (percent) (Row 49)</t>
  </si>
  <si>
    <t>Normalized NGSI Methane Emissions Intensity</t>
  </si>
  <si>
    <t>Methane emissions intensity associated with natural gas distribution, calculated using normalized throughput (percent) (Row 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</si>
</sst>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0.0%"/>
    <numFmt numFmtId="165" formatCode="0.0"/>
    <numFmt numFmtId="166" formatCode="0.000"/>
    <numFmt numFmtId="167" formatCode="0.0000%"/>
  </numFmts>
  <fonts count="61" x14ac:knownFonts="1">
    <font>
      <sz val="11"/>
      <color theme="1"/>
      <name val="Calibri"/>
      <family val="2"/>
      <scheme val="minor"/>
    </font>
    <font>
      <sz val="10"/>
      <color theme="1"/>
      <name val="Arial"/>
      <family val="2"/>
    </font>
    <font>
      <sz val="10"/>
      <color rgb="FFFF0000"/>
      <name val="Arial"/>
      <family val="2"/>
    </font>
    <font>
      <b/>
      <sz val="10"/>
      <color theme="1"/>
      <name val="Arial"/>
      <family val="2"/>
    </font>
    <font>
      <sz val="10"/>
      <name val="Arial"/>
      <family val="2"/>
    </font>
    <font>
      <i/>
      <sz val="10"/>
      <color theme="1"/>
      <name val="Arial"/>
      <family val="2"/>
    </font>
    <font>
      <sz val="14"/>
      <color theme="0"/>
      <name val="Arial"/>
      <family val="2"/>
    </font>
    <font>
      <b/>
      <sz val="14"/>
      <color theme="0"/>
      <name val="Arial"/>
      <family val="2"/>
    </font>
    <font>
      <sz val="10"/>
      <color theme="0"/>
      <name val="Arial"/>
      <family val="2"/>
    </font>
    <font>
      <sz val="9"/>
      <color theme="1"/>
      <name val="Arial"/>
      <family val="2"/>
    </font>
    <font>
      <b/>
      <sz val="11"/>
      <color theme="1"/>
      <name val="Calibri"/>
      <family val="2"/>
      <scheme val="minor"/>
    </font>
    <font>
      <b/>
      <sz val="12"/>
      <color theme="1"/>
      <name val="Arial"/>
      <family val="2"/>
    </font>
    <font>
      <sz val="11"/>
      <color theme="1"/>
      <name val="Calibri"/>
      <family val="2"/>
      <scheme val="minor"/>
    </font>
    <font>
      <sz val="12"/>
      <color theme="1"/>
      <name val="Calibri"/>
      <family val="2"/>
      <scheme val="minor"/>
    </font>
    <font>
      <b/>
      <sz val="10"/>
      <name val="Arial"/>
      <family val="2"/>
    </font>
    <font>
      <b/>
      <sz val="10"/>
      <color rgb="FFFF0000"/>
      <name val="Arial"/>
      <family val="2"/>
    </font>
    <font>
      <sz val="11"/>
      <color rgb="FFFF0000"/>
      <name val="Calibri"/>
      <family val="2"/>
      <scheme val="minor"/>
    </font>
    <font>
      <sz val="8"/>
      <color theme="1" tint="0.499984740745262"/>
      <name val="Arial"/>
      <family val="2"/>
    </font>
    <font>
      <b/>
      <sz val="12"/>
      <color theme="0"/>
      <name val="Arial"/>
      <family val="2"/>
    </font>
    <font>
      <u/>
      <sz val="11"/>
      <color theme="10"/>
      <name val="Calibri"/>
      <family val="2"/>
      <scheme val="minor"/>
    </font>
    <font>
      <b/>
      <sz val="14"/>
      <color rgb="FFFF0000"/>
      <name val="Arial"/>
      <family val="2"/>
    </font>
    <font>
      <b/>
      <u/>
      <sz val="10"/>
      <color rgb="FFFF0000"/>
      <name val="Arial"/>
      <family val="2"/>
    </font>
    <font>
      <b/>
      <sz val="18"/>
      <color theme="0"/>
      <name val="Arial"/>
      <family val="2"/>
    </font>
    <font>
      <b/>
      <u/>
      <sz val="12"/>
      <color rgb="FFFF0000"/>
      <name val="Arial"/>
      <family val="2"/>
    </font>
    <font>
      <b/>
      <u/>
      <sz val="12"/>
      <color theme="0"/>
      <name val="Arial"/>
      <family val="2"/>
    </font>
    <font>
      <b/>
      <u/>
      <sz val="20"/>
      <color rgb="FFFF0000"/>
      <name val="Calibri"/>
      <family val="2"/>
      <scheme val="minor"/>
    </font>
    <font>
      <i/>
      <sz val="8"/>
      <color theme="1"/>
      <name val="Arial"/>
      <family val="2"/>
    </font>
    <font>
      <b/>
      <sz val="16"/>
      <color rgb="FFFF0000"/>
      <name val="Arial"/>
      <family val="2"/>
    </font>
    <font>
      <b/>
      <sz val="14"/>
      <color rgb="FFFF0000"/>
      <name val="Calibri"/>
      <family val="2"/>
      <scheme val="minor"/>
    </font>
    <font>
      <b/>
      <u/>
      <sz val="11"/>
      <color theme="1"/>
      <name val="Calibri"/>
      <family val="2"/>
      <scheme val="minor"/>
    </font>
    <font>
      <b/>
      <sz val="10"/>
      <color theme="0"/>
      <name val="Arial"/>
      <family val="2"/>
    </font>
    <font>
      <b/>
      <sz val="11"/>
      <color theme="1"/>
      <name val="Arial"/>
      <family val="2"/>
    </font>
    <font>
      <b/>
      <sz val="14"/>
      <color theme="1"/>
      <name val="Arial"/>
      <family val="2"/>
    </font>
    <font>
      <b/>
      <sz val="14"/>
      <name val="Arial"/>
      <family val="2"/>
    </font>
    <font>
      <b/>
      <sz val="22"/>
      <color theme="1"/>
      <name val="Calibri"/>
      <family val="2"/>
      <scheme val="minor"/>
    </font>
    <font>
      <b/>
      <sz val="12"/>
      <color rgb="FF0070C0"/>
      <name val="Calibri"/>
      <family val="2"/>
      <scheme val="minor"/>
    </font>
    <font>
      <b/>
      <i/>
      <sz val="18"/>
      <color rgb="FFFF0000"/>
      <name val="Calibri"/>
      <family val="2"/>
      <scheme val="minor"/>
    </font>
    <font>
      <b/>
      <sz val="12"/>
      <color rgb="FFFF0000"/>
      <name val="Calibri"/>
      <family val="2"/>
      <scheme val="minor"/>
    </font>
    <font>
      <b/>
      <sz val="14"/>
      <color theme="1"/>
      <name val="Calibri"/>
      <family val="2"/>
      <scheme val="minor"/>
    </font>
    <font>
      <sz val="14"/>
      <color theme="1"/>
      <name val="Calibri"/>
      <family val="2"/>
      <scheme val="minor"/>
    </font>
    <font>
      <sz val="10"/>
      <color theme="1"/>
      <name val="Calibri"/>
      <family val="2"/>
      <scheme val="minor"/>
    </font>
    <font>
      <b/>
      <i/>
      <sz val="11"/>
      <color theme="1"/>
      <name val="Calibri"/>
      <family val="2"/>
      <scheme val="minor"/>
    </font>
    <font>
      <i/>
      <sz val="11"/>
      <color theme="1"/>
      <name val="Calibri"/>
      <family val="2"/>
      <scheme val="minor"/>
    </font>
    <font>
      <b/>
      <i/>
      <u/>
      <sz val="14"/>
      <color theme="1"/>
      <name val="Arial"/>
      <family val="2"/>
    </font>
    <font>
      <b/>
      <sz val="9"/>
      <color rgb="FFFF0000"/>
      <name val="Arial"/>
      <family val="2"/>
    </font>
    <font>
      <b/>
      <i/>
      <u/>
      <sz val="12"/>
      <color rgb="FF1A626C"/>
      <name val="Arial"/>
      <family val="2"/>
    </font>
    <font>
      <sz val="10"/>
      <color theme="0" tint="-0.499984740745262"/>
      <name val="Calibri"/>
      <family val="2"/>
      <scheme val="minor"/>
    </font>
    <font>
      <sz val="10"/>
      <color theme="0" tint="-0.499984740745262"/>
      <name val="Aptos Narrow"/>
      <family val="2"/>
    </font>
    <font>
      <b/>
      <sz val="10"/>
      <color theme="9" tint="-0.499984740745262"/>
      <name val="Calibri"/>
      <family val="2"/>
      <scheme val="minor"/>
    </font>
    <font>
      <b/>
      <u/>
      <sz val="10"/>
      <color theme="9" tint="-0.499984740745262"/>
      <name val="Calibri"/>
      <family val="2"/>
      <scheme val="minor"/>
    </font>
    <font>
      <b/>
      <sz val="18"/>
      <color rgb="FFFF0000"/>
      <name val="Arial"/>
      <family val="2"/>
    </font>
    <font>
      <sz val="11"/>
      <color rgb="FF7030A0"/>
      <name val="Calibri"/>
      <family val="2"/>
      <scheme val="minor"/>
    </font>
    <font>
      <b/>
      <sz val="11"/>
      <name val="Calibri"/>
      <family val="2"/>
      <scheme val="minor"/>
    </font>
    <font>
      <b/>
      <u/>
      <sz val="10"/>
      <color theme="1"/>
      <name val="Arial"/>
      <family val="2"/>
    </font>
    <font>
      <sz val="10"/>
      <color rgb="FF000000"/>
      <name val="Arial"/>
      <family val="2"/>
    </font>
    <font>
      <b/>
      <sz val="10"/>
      <color rgb="FF000000"/>
      <name val="Arial"/>
      <family val="2"/>
    </font>
    <font>
      <b/>
      <i/>
      <sz val="12"/>
      <color theme="0"/>
      <name val="Arial"/>
      <family val="2"/>
    </font>
    <font>
      <i/>
      <sz val="10"/>
      <color theme="0"/>
      <name val="Arial"/>
      <family val="2"/>
    </font>
    <font>
      <b/>
      <i/>
      <sz val="10"/>
      <color theme="0"/>
      <name val="Arial"/>
      <family val="2"/>
    </font>
    <font>
      <sz val="10"/>
      <color theme="1"/>
      <name val="Aptos Narrow"/>
      <family val="2"/>
    </font>
    <font>
      <sz val="11"/>
      <color rgb="FF000000"/>
      <name val="Calibri"/>
      <family val="2"/>
    </font>
  </fonts>
  <fills count="20">
    <fill>
      <patternFill patternType="none"/>
    </fill>
    <fill>
      <patternFill patternType="gray125"/>
    </fill>
    <fill>
      <patternFill patternType="solid">
        <fgColor theme="8" tint="0.79998168889431442"/>
        <bgColor indexed="64"/>
      </patternFill>
    </fill>
    <fill>
      <patternFill patternType="solid">
        <fgColor theme="4"/>
        <bgColor indexed="64"/>
      </patternFill>
    </fill>
    <fill>
      <patternFill patternType="solid">
        <fgColor rgb="FF00B050"/>
        <bgColor indexed="64"/>
      </patternFill>
    </fill>
    <fill>
      <patternFill patternType="solid">
        <fgColor rgb="FFE2EFDA"/>
        <bgColor indexed="64"/>
      </patternFill>
    </fill>
    <fill>
      <patternFill patternType="solid">
        <fgColor rgb="FF4472C4"/>
        <bgColor indexed="64"/>
      </patternFill>
    </fill>
    <fill>
      <patternFill patternType="solid">
        <fgColor rgb="FF0070C0"/>
        <bgColor indexed="64"/>
      </patternFill>
    </fill>
    <fill>
      <patternFill patternType="solid">
        <fgColor theme="0" tint="-0.14999847407452621"/>
        <bgColor indexed="64"/>
      </patternFill>
    </fill>
    <fill>
      <patternFill patternType="solid">
        <fgColor theme="9" tint="0.59999389629810485"/>
        <bgColor indexed="64"/>
      </patternFill>
    </fill>
    <fill>
      <patternFill patternType="solid">
        <fgColor theme="7" tint="0.39997558519241921"/>
        <bgColor indexed="64"/>
      </patternFill>
    </fill>
    <fill>
      <patternFill patternType="solid">
        <fgColor theme="8"/>
        <bgColor indexed="64"/>
      </patternFill>
    </fill>
    <fill>
      <patternFill patternType="solid">
        <fgColor rgb="FFFFFF00"/>
        <bgColor indexed="64"/>
      </patternFill>
    </fill>
    <fill>
      <patternFill patternType="solid">
        <fgColor theme="9" tint="0.79998168889431442"/>
        <bgColor indexed="64"/>
      </patternFill>
    </fill>
    <fill>
      <patternFill patternType="solid">
        <fgColor theme="0"/>
        <bgColor indexed="64"/>
      </patternFill>
    </fill>
    <fill>
      <patternFill patternType="solid">
        <fgColor rgb="FFFF0000"/>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theme="6" tint="0.79998168889431442"/>
        <bgColor indexed="64"/>
      </patternFill>
    </fill>
    <fill>
      <patternFill patternType="solid">
        <fgColor rgb="FF7030A0"/>
        <bgColor indexed="64"/>
      </patternFill>
    </fill>
  </fills>
  <borders count="8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ck">
        <color indexed="64"/>
      </left>
      <right/>
      <top style="thin">
        <color indexed="64"/>
      </top>
      <bottom/>
      <diagonal/>
    </border>
    <border>
      <left/>
      <right style="thick">
        <color indexed="64"/>
      </right>
      <top style="thin">
        <color indexed="64"/>
      </top>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diagonal/>
    </border>
    <border>
      <left style="thin">
        <color indexed="64"/>
      </left>
      <right style="thick">
        <color indexed="64"/>
      </right>
      <top style="thin">
        <color indexed="64"/>
      </top>
      <bottom/>
      <diagonal/>
    </border>
    <border>
      <left/>
      <right style="thick">
        <color indexed="64"/>
      </right>
      <top style="thin">
        <color indexed="64"/>
      </top>
      <bottom style="thin">
        <color indexed="64"/>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right style="thin">
        <color indexed="64"/>
      </right>
      <top style="thin">
        <color indexed="64"/>
      </top>
      <bottom style="thick">
        <color indexed="64"/>
      </bottom>
      <diagonal/>
    </border>
    <border>
      <left/>
      <right style="thick">
        <color indexed="64"/>
      </right>
      <top style="thin">
        <color indexed="64"/>
      </top>
      <bottom style="thick">
        <color indexed="64"/>
      </bottom>
      <diagonal/>
    </border>
    <border>
      <left style="thick">
        <color indexed="64"/>
      </left>
      <right/>
      <top style="thin">
        <color indexed="64"/>
      </top>
      <bottom style="thin">
        <color indexed="64"/>
      </bottom>
      <diagonal/>
    </border>
    <border>
      <left style="thin">
        <color indexed="64"/>
      </left>
      <right/>
      <top/>
      <bottom style="thick">
        <color indexed="64"/>
      </bottom>
      <diagonal/>
    </border>
    <border>
      <left/>
      <right style="thin">
        <color indexed="64"/>
      </right>
      <top/>
      <bottom style="thick">
        <color indexed="64"/>
      </bottom>
      <diagonal/>
    </border>
    <border>
      <left style="thick">
        <color indexed="64"/>
      </left>
      <right/>
      <top style="thin">
        <color rgb="FF000000"/>
      </top>
      <bottom style="thin">
        <color rgb="FF000000"/>
      </bottom>
      <diagonal/>
    </border>
    <border>
      <left/>
      <right style="thick">
        <color indexed="64"/>
      </right>
      <top style="thin">
        <color rgb="FF000000"/>
      </top>
      <bottom style="thin">
        <color rgb="FF000000"/>
      </bottom>
      <diagonal/>
    </border>
    <border>
      <left style="thick">
        <color indexed="64"/>
      </left>
      <right style="thin">
        <color indexed="64"/>
      </right>
      <top/>
      <bottom style="thin">
        <color indexed="64"/>
      </bottom>
      <diagonal/>
    </border>
    <border>
      <left/>
      <right style="thick">
        <color indexed="64"/>
      </right>
      <top style="thin">
        <color rgb="FF000000"/>
      </top>
      <bottom/>
      <diagonal/>
    </border>
    <border>
      <left style="thick">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style="thick">
        <color auto="1"/>
      </left>
      <right style="thick">
        <color auto="1"/>
      </right>
      <top style="thick">
        <color auto="1"/>
      </top>
      <bottom/>
      <diagonal/>
    </border>
    <border>
      <left style="thick">
        <color indexed="64"/>
      </left>
      <right style="thick">
        <color indexed="64"/>
      </right>
      <top style="thick">
        <color indexed="64"/>
      </top>
      <bottom style="thin">
        <color indexed="64"/>
      </bottom>
      <diagonal/>
    </border>
    <border>
      <left style="thick">
        <color indexed="64"/>
      </left>
      <right style="thick">
        <color indexed="64"/>
      </right>
      <top/>
      <bottom/>
      <diagonal/>
    </border>
    <border>
      <left style="thick">
        <color indexed="64"/>
      </left>
      <right style="thick">
        <color indexed="64"/>
      </right>
      <top style="thin">
        <color indexed="64"/>
      </top>
      <bottom style="thin">
        <color indexed="64"/>
      </bottom>
      <diagonal/>
    </border>
    <border>
      <left style="thick">
        <color indexed="64"/>
      </left>
      <right style="thick">
        <color indexed="64"/>
      </right>
      <top/>
      <bottom style="thick">
        <color indexed="64"/>
      </bottom>
      <diagonal/>
    </border>
    <border>
      <left style="thick">
        <color indexed="64"/>
      </left>
      <right style="thick">
        <color indexed="64"/>
      </right>
      <top style="thin">
        <color indexed="64"/>
      </top>
      <bottom style="thick">
        <color indexed="64"/>
      </bottom>
      <diagonal/>
    </border>
    <border>
      <left style="thin">
        <color indexed="64"/>
      </left>
      <right style="thin">
        <color indexed="64"/>
      </right>
      <top style="thick">
        <color indexed="64"/>
      </top>
      <bottom style="thick">
        <color indexed="64"/>
      </bottom>
      <diagonal/>
    </border>
    <border>
      <left style="thick">
        <color indexed="64"/>
      </left>
      <right/>
      <top style="thin">
        <color indexed="64"/>
      </top>
      <bottom style="thick">
        <color indexed="64"/>
      </bottom>
      <diagonal/>
    </border>
    <border>
      <left style="thick">
        <color indexed="64"/>
      </left>
      <right style="thick">
        <color indexed="64"/>
      </right>
      <top style="thick">
        <color indexed="64"/>
      </top>
      <bottom style="thick">
        <color indexed="64"/>
      </bottom>
      <diagonal/>
    </border>
    <border>
      <left style="thin">
        <color indexed="64"/>
      </left>
      <right style="thick">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s>
  <cellStyleXfs count="6">
    <xf numFmtId="0" fontId="0" fillId="0" borderId="0"/>
    <xf numFmtId="9" fontId="12" fillId="0" borderId="0" applyFont="0" applyFill="0" applyBorder="0" applyAlignment="0" applyProtection="0"/>
    <xf numFmtId="43" fontId="12" fillId="0" borderId="0" applyFont="0" applyFill="0" applyBorder="0" applyAlignment="0" applyProtection="0"/>
    <xf numFmtId="0" fontId="13" fillId="0" borderId="0"/>
    <xf numFmtId="0" fontId="12" fillId="0" borderId="0"/>
    <xf numFmtId="0" fontId="19" fillId="0" borderId="0" applyNumberFormat="0" applyFill="0" applyBorder="0" applyAlignment="0" applyProtection="0"/>
  </cellStyleXfs>
  <cellXfs count="447">
    <xf numFmtId="0" fontId="0" fillId="0" borderId="0" xfId="0"/>
    <xf numFmtId="0" fontId="1" fillId="0" borderId="0" xfId="0" applyFont="1" applyAlignment="1">
      <alignment wrapText="1"/>
    </xf>
    <xf numFmtId="0" fontId="3" fillId="0" borderId="0" xfId="0" applyFont="1" applyAlignment="1">
      <alignment wrapText="1"/>
    </xf>
    <xf numFmtId="0" fontId="1" fillId="0" borderId="0" xfId="0" applyFont="1"/>
    <xf numFmtId="0" fontId="3" fillId="0" borderId="0" xfId="0" applyFont="1"/>
    <xf numFmtId="0" fontId="1" fillId="0" borderId="0" xfId="0" applyFont="1" applyAlignment="1">
      <alignment horizontal="left" vertical="center" wrapText="1"/>
    </xf>
    <xf numFmtId="0" fontId="3" fillId="0" borderId="1" xfId="0" applyFont="1" applyBorder="1" applyAlignment="1">
      <alignment wrapText="1"/>
    </xf>
    <xf numFmtId="0" fontId="1" fillId="0" borderId="1" xfId="0" applyFont="1" applyBorder="1" applyAlignment="1">
      <alignment horizontal="left" vertical="center" wrapText="1"/>
    </xf>
    <xf numFmtId="0" fontId="1" fillId="2" borderId="1" xfId="0" applyFont="1" applyFill="1" applyBorder="1"/>
    <xf numFmtId="0" fontId="1" fillId="2" borderId="1" xfId="0" applyFont="1" applyFill="1" applyBorder="1" applyAlignment="1">
      <alignment vertical="center"/>
    </xf>
    <xf numFmtId="0" fontId="1" fillId="0" borderId="0" xfId="0" applyFont="1" applyAlignment="1">
      <alignment vertical="top"/>
    </xf>
    <xf numFmtId="0" fontId="1" fillId="3" borderId="0" xfId="0" applyFont="1" applyFill="1" applyAlignment="1">
      <alignment wrapText="1"/>
    </xf>
    <xf numFmtId="0" fontId="1" fillId="3" borderId="0" xfId="0" applyFont="1" applyFill="1"/>
    <xf numFmtId="0" fontId="1" fillId="0" borderId="1" xfId="0" applyFont="1" applyBorder="1" applyAlignment="1">
      <alignment vertical="center"/>
    </xf>
    <xf numFmtId="0" fontId="1" fillId="0" borderId="1" xfId="0" applyFont="1" applyBorder="1" applyAlignment="1">
      <alignment horizontal="left" vertical="top" wrapText="1"/>
    </xf>
    <xf numFmtId="0" fontId="4" fillId="0" borderId="1" xfId="0" applyFont="1" applyBorder="1" applyAlignment="1">
      <alignment vertical="center" wrapText="1"/>
    </xf>
    <xf numFmtId="0" fontId="1" fillId="0" borderId="0" xfId="0" applyFont="1" applyAlignment="1">
      <alignment vertical="top" wrapText="1"/>
    </xf>
    <xf numFmtId="0" fontId="3" fillId="0" borderId="1" xfId="0" applyFont="1" applyBorder="1" applyAlignment="1">
      <alignment vertical="center" wrapText="1"/>
    </xf>
    <xf numFmtId="0" fontId="1" fillId="0" borderId="1" xfId="0" applyFont="1" applyBorder="1" applyAlignment="1">
      <alignment wrapText="1"/>
    </xf>
    <xf numFmtId="0" fontId="3" fillId="0" borderId="0" xfId="0" applyFont="1" applyAlignment="1">
      <alignment vertical="top" wrapText="1"/>
    </xf>
    <xf numFmtId="0" fontId="9" fillId="0" borderId="0" xfId="0" applyFont="1" applyAlignment="1">
      <alignment vertical="center"/>
    </xf>
    <xf numFmtId="0" fontId="8" fillId="0" borderId="0" xfId="0" applyFont="1"/>
    <xf numFmtId="0" fontId="3" fillId="0" borderId="11" xfId="0" applyFont="1" applyBorder="1" applyAlignment="1">
      <alignment wrapText="1"/>
    </xf>
    <xf numFmtId="0" fontId="6" fillId="4" borderId="0" xfId="0" applyFont="1" applyFill="1"/>
    <xf numFmtId="0" fontId="1" fillId="4" borderId="0" xfId="0" applyFont="1" applyFill="1"/>
    <xf numFmtId="0" fontId="2" fillId="0" borderId="0" xfId="0" applyFont="1" applyAlignment="1">
      <alignment wrapText="1"/>
    </xf>
    <xf numFmtId="0" fontId="6" fillId="6" borderId="0" xfId="0" applyFont="1" applyFill="1"/>
    <xf numFmtId="0" fontId="1" fillId="6" borderId="0" xfId="0" applyFont="1" applyFill="1"/>
    <xf numFmtId="0" fontId="1" fillId="6" borderId="0" xfId="0" applyFont="1" applyFill="1" applyAlignment="1">
      <alignment wrapText="1"/>
    </xf>
    <xf numFmtId="0" fontId="3" fillId="6" borderId="0" xfId="0" applyFont="1" applyFill="1"/>
    <xf numFmtId="0" fontId="7" fillId="6" borderId="0" xfId="0" applyFont="1" applyFill="1"/>
    <xf numFmtId="0" fontId="8" fillId="6" borderId="0" xfId="0" applyFont="1" applyFill="1" applyAlignment="1">
      <alignment wrapText="1"/>
    </xf>
    <xf numFmtId="0" fontId="1" fillId="5" borderId="2" xfId="0" applyFont="1" applyFill="1" applyBorder="1"/>
    <xf numFmtId="0" fontId="3" fillId="0" borderId="10" xfId="0" applyFont="1" applyBorder="1"/>
    <xf numFmtId="0" fontId="3" fillId="0" borderId="13" xfId="0" applyFont="1" applyBorder="1" applyAlignment="1">
      <alignment horizontal="center"/>
    </xf>
    <xf numFmtId="0" fontId="1" fillId="5" borderId="16" xfId="0" applyFont="1" applyFill="1" applyBorder="1"/>
    <xf numFmtId="0" fontId="1" fillId="0" borderId="1" xfId="0" applyFont="1" applyBorder="1" applyAlignment="1">
      <alignment vertical="top" wrapText="1"/>
    </xf>
    <xf numFmtId="0" fontId="1" fillId="0" borderId="2" xfId="0" applyFont="1" applyBorder="1" applyAlignment="1">
      <alignment vertical="center" wrapText="1"/>
    </xf>
    <xf numFmtId="0" fontId="3" fillId="0" borderId="7" xfId="0" applyFont="1" applyBorder="1" applyAlignment="1">
      <alignment horizontal="center"/>
    </xf>
    <xf numFmtId="0" fontId="3" fillId="0" borderId="1" xfId="0" applyFont="1" applyBorder="1"/>
    <xf numFmtId="0" fontId="3" fillId="0" borderId="2" xfId="0" applyFont="1" applyBorder="1" applyAlignment="1">
      <alignment horizontal="center"/>
    </xf>
    <xf numFmtId="0" fontId="1" fillId="2" borderId="2" xfId="0" applyFont="1" applyFill="1" applyBorder="1" applyAlignment="1">
      <alignment vertical="center"/>
    </xf>
    <xf numFmtId="0" fontId="1" fillId="0" borderId="1" xfId="0" applyFont="1" applyBorder="1" applyAlignment="1">
      <alignment vertical="center" wrapText="1"/>
    </xf>
    <xf numFmtId="0" fontId="3" fillId="0" borderId="1" xfId="0" applyFont="1" applyBorder="1" applyAlignment="1">
      <alignment horizontal="center"/>
    </xf>
    <xf numFmtId="0" fontId="1" fillId="0" borderId="12" xfId="0" applyFont="1" applyBorder="1" applyAlignment="1">
      <alignment vertical="top" wrapText="1"/>
    </xf>
    <xf numFmtId="0" fontId="1" fillId="0" borderId="0" xfId="0" applyFont="1" applyAlignment="1">
      <alignment horizontal="left" vertical="center"/>
    </xf>
    <xf numFmtId="0" fontId="1" fillId="0" borderId="0" xfId="0" applyFont="1" applyAlignment="1">
      <alignment vertical="center"/>
    </xf>
    <xf numFmtId="0" fontId="1" fillId="0" borderId="1" xfId="0" applyFont="1" applyBorder="1"/>
    <xf numFmtId="0" fontId="15" fillId="0" borderId="0" xfId="0" applyFont="1"/>
    <xf numFmtId="0" fontId="3" fillId="0" borderId="0" xfId="0" applyFont="1" applyAlignment="1">
      <alignment horizontal="left" vertical="center" wrapText="1"/>
    </xf>
    <xf numFmtId="0" fontId="17" fillId="0" borderId="0" xfId="4" applyFont="1" applyAlignment="1">
      <alignment vertical="top" wrapText="1"/>
    </xf>
    <xf numFmtId="0" fontId="3" fillId="0" borderId="1" xfId="3" applyFont="1" applyBorder="1"/>
    <xf numFmtId="0" fontId="1" fillId="0" borderId="10" xfId="0" applyFont="1" applyBorder="1"/>
    <xf numFmtId="0" fontId="1" fillId="0" borderId="36" xfId="0" applyFont="1" applyBorder="1"/>
    <xf numFmtId="0" fontId="1" fillId="0" borderId="38" xfId="0" applyFont="1" applyBorder="1"/>
    <xf numFmtId="0" fontId="1" fillId="0" borderId="39" xfId="0" applyFont="1" applyBorder="1"/>
    <xf numFmtId="0" fontId="1" fillId="0" borderId="40" xfId="0" applyFont="1" applyBorder="1"/>
    <xf numFmtId="0" fontId="25" fillId="0" borderId="0" xfId="0" applyFont="1"/>
    <xf numFmtId="0" fontId="3" fillId="0" borderId="36" xfId="0" applyFont="1" applyBorder="1"/>
    <xf numFmtId="0" fontId="1" fillId="0" borderId="44" xfId="0" applyFont="1" applyBorder="1"/>
    <xf numFmtId="0" fontId="1" fillId="0" borderId="45" xfId="0" applyFont="1" applyBorder="1"/>
    <xf numFmtId="0" fontId="0" fillId="0" borderId="24" xfId="0" applyBorder="1"/>
    <xf numFmtId="0" fontId="3" fillId="0" borderId="36" xfId="0" applyFont="1" applyBorder="1" applyAlignment="1">
      <alignment vertical="center" wrapText="1"/>
    </xf>
    <xf numFmtId="0" fontId="1" fillId="0" borderId="37" xfId="0" applyFont="1" applyBorder="1" applyAlignment="1">
      <alignment vertical="top" wrapText="1"/>
    </xf>
    <xf numFmtId="0" fontId="34" fillId="9" borderId="0" xfId="0" applyFont="1" applyFill="1"/>
    <xf numFmtId="0" fontId="0" fillId="9" borderId="0" xfId="0" applyFill="1"/>
    <xf numFmtId="0" fontId="34" fillId="10" borderId="0" xfId="0" applyFont="1" applyFill="1"/>
    <xf numFmtId="0" fontId="0" fillId="10" borderId="0" xfId="0" applyFill="1"/>
    <xf numFmtId="0" fontId="34" fillId="11" borderId="0" xfId="0" applyFont="1" applyFill="1"/>
    <xf numFmtId="0" fontId="0" fillId="11" borderId="0" xfId="0" applyFill="1"/>
    <xf numFmtId="0" fontId="1" fillId="0" borderId="36" xfId="0" applyFont="1" applyBorder="1" applyAlignment="1">
      <alignment vertical="center" wrapText="1"/>
    </xf>
    <xf numFmtId="0" fontId="1" fillId="0" borderId="38" xfId="0" applyFont="1" applyBorder="1" applyAlignment="1">
      <alignment vertical="center" wrapText="1"/>
    </xf>
    <xf numFmtId="0" fontId="3" fillId="0" borderId="56" xfId="0" applyFont="1" applyBorder="1" applyAlignment="1">
      <alignment wrapText="1"/>
    </xf>
    <xf numFmtId="0" fontId="35" fillId="0" borderId="0" xfId="0" applyFont="1"/>
    <xf numFmtId="0" fontId="42" fillId="2" borderId="59" xfId="0" applyFont="1" applyFill="1" applyBorder="1" applyProtection="1">
      <protection locked="0"/>
    </xf>
    <xf numFmtId="0" fontId="42" fillId="2" borderId="61" xfId="0" applyFont="1" applyFill="1" applyBorder="1" applyProtection="1">
      <protection locked="0"/>
    </xf>
    <xf numFmtId="0" fontId="42" fillId="2" borderId="63" xfId="0" applyFont="1" applyFill="1" applyBorder="1" applyProtection="1">
      <protection locked="0"/>
    </xf>
    <xf numFmtId="0" fontId="42" fillId="2" borderId="65" xfId="0" applyFont="1" applyFill="1" applyBorder="1" applyProtection="1">
      <protection locked="0"/>
    </xf>
    <xf numFmtId="0" fontId="27" fillId="0" borderId="0" xfId="0" applyFont="1"/>
    <xf numFmtId="3" fontId="26" fillId="2" borderId="10" xfId="0" applyNumberFormat="1" applyFont="1" applyFill="1" applyBorder="1" applyAlignment="1" applyProtection="1">
      <alignment horizontal="center" vertical="center"/>
      <protection locked="0"/>
    </xf>
    <xf numFmtId="2" fontId="1" fillId="2" borderId="1" xfId="0" applyNumberFormat="1" applyFont="1" applyFill="1" applyBorder="1" applyAlignment="1" applyProtection="1">
      <alignment vertical="center"/>
      <protection locked="0"/>
    </xf>
    <xf numFmtId="2" fontId="1" fillId="2" borderId="1" xfId="0" applyNumberFormat="1" applyFont="1" applyFill="1" applyBorder="1" applyProtection="1">
      <protection locked="0"/>
    </xf>
    <xf numFmtId="0" fontId="29" fillId="0" borderId="68" xfId="0" applyFont="1" applyBorder="1" applyAlignment="1">
      <alignment horizontal="center" vertical="center" wrapText="1"/>
    </xf>
    <xf numFmtId="0" fontId="51" fillId="0" borderId="0" xfId="0" applyFont="1"/>
    <xf numFmtId="43" fontId="4" fillId="0" borderId="1" xfId="2" applyFont="1" applyFill="1" applyBorder="1" applyAlignment="1">
      <alignment vertical="center"/>
    </xf>
    <xf numFmtId="0" fontId="4" fillId="0" borderId="1" xfId="0" applyFont="1" applyBorder="1" applyAlignment="1">
      <alignment vertical="center"/>
    </xf>
    <xf numFmtId="0" fontId="3" fillId="0" borderId="37" xfId="3" applyFont="1" applyBorder="1"/>
    <xf numFmtId="0" fontId="1" fillId="0" borderId="40" xfId="0" applyFont="1" applyBorder="1" applyAlignment="1">
      <alignment vertical="top" wrapText="1"/>
    </xf>
    <xf numFmtId="0" fontId="4" fillId="0" borderId="39" xfId="0" applyFont="1" applyBorder="1" applyAlignment="1">
      <alignment vertical="center" wrapText="1"/>
    </xf>
    <xf numFmtId="43" fontId="4" fillId="0" borderId="39" xfId="2" applyFont="1" applyFill="1" applyBorder="1" applyAlignment="1">
      <alignment vertical="center"/>
    </xf>
    <xf numFmtId="0" fontId="4" fillId="0" borderId="39" xfId="0" applyFont="1" applyBorder="1" applyAlignment="1">
      <alignment vertical="center"/>
    </xf>
    <xf numFmtId="4" fontId="1" fillId="9" borderId="2" xfId="0" applyNumberFormat="1" applyFont="1" applyFill="1" applyBorder="1" applyAlignment="1">
      <alignment horizontal="center" vertical="center"/>
    </xf>
    <xf numFmtId="2" fontId="1" fillId="9" borderId="2" xfId="1" applyNumberFormat="1" applyFont="1" applyFill="1" applyBorder="1" applyAlignment="1">
      <alignment horizontal="center" vertical="center"/>
    </xf>
    <xf numFmtId="164" fontId="1" fillId="9" borderId="2" xfId="1" applyNumberFormat="1" applyFont="1" applyFill="1" applyBorder="1" applyAlignment="1">
      <alignment horizontal="center" vertical="center"/>
    </xf>
    <xf numFmtId="10" fontId="1" fillId="9" borderId="2" xfId="1" applyNumberFormat="1" applyFont="1" applyFill="1" applyBorder="1" applyAlignment="1">
      <alignment horizontal="center" vertical="center" wrapText="1"/>
    </xf>
    <xf numFmtId="167" fontId="1" fillId="9" borderId="47" xfId="1" applyNumberFormat="1" applyFont="1" applyFill="1" applyBorder="1" applyAlignment="1">
      <alignment horizontal="center" vertical="center"/>
    </xf>
    <xf numFmtId="0" fontId="0" fillId="0" borderId="41" xfId="0" applyBorder="1"/>
    <xf numFmtId="0" fontId="3" fillId="0" borderId="42" xfId="0" applyFont="1" applyBorder="1"/>
    <xf numFmtId="0" fontId="3" fillId="0" borderId="43" xfId="0" applyFont="1" applyBorder="1" applyAlignment="1">
      <alignment wrapText="1"/>
    </xf>
    <xf numFmtId="0" fontId="14" fillId="0" borderId="36" xfId="0" applyFont="1" applyBorder="1" applyAlignment="1">
      <alignment vertical="center" wrapText="1"/>
    </xf>
    <xf numFmtId="0" fontId="3" fillId="14" borderId="36" xfId="0" applyFont="1" applyFill="1" applyBorder="1" applyAlignment="1">
      <alignment vertical="center" wrapText="1"/>
    </xf>
    <xf numFmtId="0" fontId="3" fillId="14" borderId="38" xfId="0" applyFont="1" applyFill="1" applyBorder="1" applyAlignment="1">
      <alignment vertical="center" wrapText="1"/>
    </xf>
    <xf numFmtId="0" fontId="18" fillId="0" borderId="0" xfId="0" applyFont="1"/>
    <xf numFmtId="3" fontId="26" fillId="2" borderId="73" xfId="0" applyNumberFormat="1" applyFont="1" applyFill="1" applyBorder="1" applyAlignment="1" applyProtection="1">
      <alignment horizontal="center" vertical="center"/>
      <protection locked="0"/>
    </xf>
    <xf numFmtId="0" fontId="0" fillId="0" borderId="0" xfId="0" applyAlignment="1">
      <alignment wrapText="1"/>
    </xf>
    <xf numFmtId="4" fontId="1" fillId="9" borderId="73" xfId="0" applyNumberFormat="1" applyFont="1" applyFill="1" applyBorder="1" applyAlignment="1">
      <alignment horizontal="center" vertical="center"/>
    </xf>
    <xf numFmtId="2" fontId="1" fillId="16" borderId="73" xfId="0" applyNumberFormat="1" applyFont="1" applyFill="1" applyBorder="1" applyProtection="1">
      <protection locked="0"/>
    </xf>
    <xf numFmtId="166" fontId="1" fillId="17" borderId="73" xfId="0" applyNumberFormat="1" applyFont="1" applyFill="1" applyBorder="1" applyAlignment="1" applyProtection="1">
      <alignment horizontal="center" vertical="center"/>
      <protection locked="0"/>
    </xf>
    <xf numFmtId="0" fontId="0" fillId="18" borderId="75" xfId="0" applyFill="1" applyBorder="1"/>
    <xf numFmtId="2" fontId="1" fillId="18" borderId="1" xfId="0" applyNumberFormat="1" applyFont="1" applyFill="1" applyBorder="1" applyProtection="1">
      <protection locked="0"/>
    </xf>
    <xf numFmtId="2" fontId="1" fillId="16" borderId="1" xfId="0" applyNumberFormat="1" applyFont="1" applyFill="1" applyBorder="1" applyProtection="1">
      <protection locked="0"/>
    </xf>
    <xf numFmtId="166" fontId="1" fillId="17" borderId="1" xfId="0" applyNumberFormat="1" applyFont="1" applyFill="1" applyBorder="1" applyAlignment="1" applyProtection="1">
      <alignment horizontal="center" vertical="center"/>
      <protection locked="0"/>
    </xf>
    <xf numFmtId="165" fontId="1" fillId="17" borderId="1" xfId="0" applyNumberFormat="1" applyFont="1" applyFill="1" applyBorder="1" applyAlignment="1" applyProtection="1">
      <alignment horizontal="center" vertical="center"/>
      <protection locked="0"/>
    </xf>
    <xf numFmtId="164" fontId="1" fillId="17" borderId="1" xfId="1" applyNumberFormat="1" applyFont="1" applyFill="1" applyBorder="1" applyAlignment="1" applyProtection="1">
      <alignment horizontal="center" vertical="center"/>
      <protection locked="0"/>
    </xf>
    <xf numFmtId="2" fontId="1" fillId="16" borderId="10" xfId="0" applyNumberFormat="1" applyFont="1" applyFill="1" applyBorder="1" applyProtection="1">
      <protection locked="0"/>
    </xf>
    <xf numFmtId="2" fontId="1" fillId="16" borderId="39" xfId="0" applyNumberFormat="1" applyFont="1" applyFill="1" applyBorder="1" applyProtection="1">
      <protection locked="0"/>
    </xf>
    <xf numFmtId="0" fontId="28" fillId="19" borderId="0" xfId="0" applyFont="1" applyFill="1"/>
    <xf numFmtId="0" fontId="0" fillId="19" borderId="0" xfId="0" applyFill="1"/>
    <xf numFmtId="0" fontId="8" fillId="19" borderId="44" xfId="0" applyFont="1" applyFill="1" applyBorder="1"/>
    <xf numFmtId="0" fontId="8" fillId="19" borderId="10" xfId="0" applyFont="1" applyFill="1" applyBorder="1"/>
    <xf numFmtId="0" fontId="8" fillId="19" borderId="45" xfId="0" applyFont="1" applyFill="1" applyBorder="1"/>
    <xf numFmtId="0" fontId="8" fillId="19" borderId="36" xfId="0" applyFont="1" applyFill="1" applyBorder="1"/>
    <xf numFmtId="0" fontId="30" fillId="19" borderId="1" xfId="0" applyFont="1" applyFill="1" applyBorder="1"/>
    <xf numFmtId="0" fontId="30" fillId="19" borderId="1" xfId="3" applyFont="1" applyFill="1" applyBorder="1"/>
    <xf numFmtId="0" fontId="8" fillId="19" borderId="1" xfId="0" applyFont="1" applyFill="1" applyBorder="1"/>
    <xf numFmtId="0" fontId="30" fillId="19" borderId="37" xfId="3" applyFont="1" applyFill="1" applyBorder="1"/>
    <xf numFmtId="0" fontId="8" fillId="19" borderId="38" xfId="0" applyFont="1" applyFill="1" applyBorder="1"/>
    <xf numFmtId="0" fontId="8" fillId="19" borderId="39" xfId="0" applyFont="1" applyFill="1" applyBorder="1"/>
    <xf numFmtId="0" fontId="8" fillId="19" borderId="40" xfId="0" applyFont="1" applyFill="1" applyBorder="1"/>
    <xf numFmtId="0" fontId="30" fillId="19" borderId="36" xfId="0" applyFont="1" applyFill="1" applyBorder="1"/>
    <xf numFmtId="0" fontId="30" fillId="19" borderId="1" xfId="0" applyFont="1" applyFill="1" applyBorder="1" applyAlignment="1">
      <alignment horizontal="center"/>
    </xf>
    <xf numFmtId="0" fontId="8" fillId="19" borderId="1" xfId="0" applyFont="1" applyFill="1" applyBorder="1" applyAlignment="1">
      <alignment vertical="center"/>
    </xf>
    <xf numFmtId="43" fontId="8" fillId="19" borderId="1" xfId="2" applyFont="1" applyFill="1" applyBorder="1" applyAlignment="1">
      <alignment vertical="center"/>
    </xf>
    <xf numFmtId="0" fontId="8" fillId="19" borderId="1" xfId="0" applyFont="1" applyFill="1" applyBorder="1" applyAlignment="1">
      <alignment vertical="center" wrapText="1"/>
    </xf>
    <xf numFmtId="0" fontId="57" fillId="19" borderId="44" xfId="0" applyFont="1" applyFill="1" applyBorder="1"/>
    <xf numFmtId="0" fontId="57" fillId="19" borderId="10" xfId="0" applyFont="1" applyFill="1" applyBorder="1"/>
    <xf numFmtId="0" fontId="57" fillId="19" borderId="45" xfId="0" applyFont="1" applyFill="1" applyBorder="1"/>
    <xf numFmtId="0" fontId="57" fillId="19" borderId="36" xfId="0" applyFont="1" applyFill="1" applyBorder="1"/>
    <xf numFmtId="0" fontId="58" fillId="19" borderId="1" xfId="0" applyFont="1" applyFill="1" applyBorder="1"/>
    <xf numFmtId="0" fontId="58" fillId="19" borderId="1" xfId="3" applyFont="1" applyFill="1" applyBorder="1"/>
    <xf numFmtId="0" fontId="57" fillId="19" borderId="1" xfId="0" applyFont="1" applyFill="1" applyBorder="1"/>
    <xf numFmtId="0" fontId="58" fillId="19" borderId="37" xfId="3" applyFont="1" applyFill="1" applyBorder="1"/>
    <xf numFmtId="0" fontId="57" fillId="19" borderId="38" xfId="0" applyFont="1" applyFill="1" applyBorder="1"/>
    <xf numFmtId="0" fontId="57" fillId="19" borderId="39" xfId="0" applyFont="1" applyFill="1" applyBorder="1"/>
    <xf numFmtId="0" fontId="57" fillId="19" borderId="40" xfId="0" applyFont="1" applyFill="1" applyBorder="1"/>
    <xf numFmtId="0" fontId="58" fillId="19" borderId="36" xfId="0" applyFont="1" applyFill="1" applyBorder="1"/>
    <xf numFmtId="0" fontId="58" fillId="19" borderId="1" xfId="0" applyFont="1" applyFill="1" applyBorder="1" applyAlignment="1">
      <alignment horizontal="center"/>
    </xf>
    <xf numFmtId="0" fontId="57" fillId="19" borderId="1" xfId="0" applyFont="1" applyFill="1" applyBorder="1" applyAlignment="1">
      <alignment vertical="center"/>
    </xf>
    <xf numFmtId="43" fontId="57" fillId="19" borderId="1" xfId="2" applyFont="1" applyFill="1" applyBorder="1" applyAlignment="1">
      <alignment vertical="center"/>
    </xf>
    <xf numFmtId="0" fontId="57" fillId="19" borderId="1" xfId="0" applyFont="1" applyFill="1" applyBorder="1" applyAlignment="1">
      <alignment vertical="center" wrapText="1"/>
    </xf>
    <xf numFmtId="0" fontId="57" fillId="19" borderId="39" xfId="0" applyFont="1" applyFill="1" applyBorder="1" applyAlignment="1">
      <alignment vertical="center" wrapText="1"/>
    </xf>
    <xf numFmtId="43" fontId="57" fillId="19" borderId="39" xfId="2" applyFont="1" applyFill="1" applyBorder="1" applyAlignment="1">
      <alignment vertical="center"/>
    </xf>
    <xf numFmtId="0" fontId="57" fillId="19" borderId="39" xfId="0" applyFont="1" applyFill="1" applyBorder="1" applyAlignment="1">
      <alignment vertical="center"/>
    </xf>
    <xf numFmtId="0" fontId="4" fillId="0" borderId="37" xfId="0" applyFont="1" applyBorder="1" applyAlignment="1">
      <alignment vertical="top" wrapText="1"/>
    </xf>
    <xf numFmtId="0" fontId="4" fillId="0" borderId="1" xfId="0" applyFont="1" applyBorder="1" applyAlignment="1">
      <alignment vertical="top" wrapText="1"/>
    </xf>
    <xf numFmtId="0" fontId="1" fillId="0" borderId="39" xfId="0" applyFont="1" applyBorder="1" applyAlignment="1">
      <alignment vertical="top" wrapText="1"/>
    </xf>
    <xf numFmtId="0" fontId="1" fillId="0" borderId="37" xfId="0" applyFont="1" applyBorder="1" applyAlignment="1">
      <alignment vertical="center" wrapText="1"/>
    </xf>
    <xf numFmtId="0" fontId="1" fillId="0" borderId="40" xfId="0" applyFont="1" applyBorder="1" applyAlignment="1">
      <alignment vertical="center" wrapText="1"/>
    </xf>
    <xf numFmtId="0" fontId="36" fillId="9" borderId="20" xfId="0" applyFont="1" applyFill="1" applyBorder="1"/>
    <xf numFmtId="0" fontId="0" fillId="9" borderId="22" xfId="0" applyFill="1" applyBorder="1"/>
    <xf numFmtId="0" fontId="39" fillId="9" borderId="36" xfId="0" applyFont="1" applyFill="1" applyBorder="1" applyAlignment="1">
      <alignment horizontal="left" vertical="center"/>
    </xf>
    <xf numFmtId="167" fontId="39" fillId="9" borderId="37" xfId="0" applyNumberFormat="1" applyFont="1" applyFill="1" applyBorder="1" applyAlignment="1">
      <alignment horizontal="center" vertical="center"/>
    </xf>
    <xf numFmtId="0" fontId="40" fillId="0" borderId="0" xfId="0" applyFont="1" applyAlignment="1">
      <alignment wrapText="1"/>
    </xf>
    <xf numFmtId="0" fontId="41" fillId="0" borderId="58" xfId="0" applyFont="1" applyBorder="1"/>
    <xf numFmtId="0" fontId="43" fillId="9" borderId="23" xfId="0" applyFont="1" applyFill="1" applyBorder="1" applyAlignment="1">
      <alignment horizontal="center" vertical="center" wrapText="1"/>
    </xf>
    <xf numFmtId="0" fontId="31" fillId="0" borderId="29" xfId="0" applyFont="1" applyBorder="1" applyAlignment="1">
      <alignment horizontal="center" vertical="center" wrapText="1"/>
    </xf>
    <xf numFmtId="0" fontId="11" fillId="0" borderId="29" xfId="0" applyFont="1" applyBorder="1" applyAlignment="1">
      <alignment horizontal="center" vertical="center" wrapText="1"/>
    </xf>
    <xf numFmtId="0" fontId="30" fillId="15" borderId="60" xfId="0" applyFont="1" applyFill="1" applyBorder="1" applyAlignment="1">
      <alignment horizontal="center" vertical="center" wrapText="1"/>
    </xf>
    <xf numFmtId="0" fontId="10" fillId="0" borderId="0" xfId="0" applyFont="1" applyAlignment="1">
      <alignment horizontal="left" vertical="center" wrapText="1"/>
    </xf>
    <xf numFmtId="0" fontId="10" fillId="0" borderId="25" xfId="0" applyFont="1" applyBorder="1" applyAlignment="1">
      <alignment horizontal="left" vertical="center" wrapText="1"/>
    </xf>
    <xf numFmtId="0" fontId="6" fillId="3" borderId="0" xfId="0" applyFont="1" applyFill="1"/>
    <xf numFmtId="0" fontId="7" fillId="3" borderId="0" xfId="0" applyFont="1" applyFill="1"/>
    <xf numFmtId="0" fontId="8" fillId="3" borderId="0" xfId="0" applyFont="1" applyFill="1" applyAlignment="1">
      <alignment wrapText="1"/>
    </xf>
    <xf numFmtId="0" fontId="8" fillId="0" borderId="26" xfId="0" applyFont="1" applyBorder="1"/>
    <xf numFmtId="0" fontId="3" fillId="0" borderId="37" xfId="0" applyFont="1" applyBorder="1" applyAlignment="1">
      <alignment wrapText="1"/>
    </xf>
    <xf numFmtId="0" fontId="3" fillId="0" borderId="26" xfId="0" applyFont="1" applyBorder="1"/>
    <xf numFmtId="0" fontId="3" fillId="9" borderId="1" xfId="0" applyFont="1" applyFill="1" applyBorder="1" applyAlignment="1">
      <alignment horizontal="center"/>
    </xf>
    <xf numFmtId="0" fontId="3" fillId="9" borderId="2" xfId="0" applyFont="1" applyFill="1" applyBorder="1" applyAlignment="1">
      <alignment horizontal="center"/>
    </xf>
    <xf numFmtId="0" fontId="3" fillId="0" borderId="0" xfId="0" applyFont="1" applyAlignment="1">
      <alignment vertical="top"/>
    </xf>
    <xf numFmtId="0" fontId="1" fillId="0" borderId="27" xfId="0" applyFont="1" applyBorder="1"/>
    <xf numFmtId="4" fontId="1" fillId="0" borderId="0" xfId="0" applyNumberFormat="1" applyFont="1" applyAlignment="1">
      <alignment horizontal="center" wrapText="1"/>
    </xf>
    <xf numFmtId="0" fontId="4" fillId="0" borderId="36" xfId="0" applyFont="1" applyBorder="1" applyAlignment="1">
      <alignment vertical="center" wrapText="1"/>
    </xf>
    <xf numFmtId="0" fontId="19" fillId="0" borderId="11" xfId="5" applyBorder="1" applyAlignment="1" applyProtection="1">
      <alignment wrapText="1"/>
    </xf>
    <xf numFmtId="0" fontId="19" fillId="0" borderId="69" xfId="5" applyBorder="1" applyAlignment="1" applyProtection="1">
      <alignment wrapText="1"/>
    </xf>
    <xf numFmtId="0" fontId="19" fillId="0" borderId="1" xfId="5" applyBorder="1" applyAlignment="1" applyProtection="1">
      <alignment wrapText="1"/>
    </xf>
    <xf numFmtId="0" fontId="19" fillId="0" borderId="37" xfId="5" applyBorder="1" applyAlignment="1" applyProtection="1">
      <alignment wrapText="1"/>
    </xf>
    <xf numFmtId="4" fontId="1" fillId="0" borderId="0" xfId="0" applyNumberFormat="1" applyFont="1" applyAlignment="1">
      <alignment wrapText="1"/>
    </xf>
    <xf numFmtId="0" fontId="15" fillId="12" borderId="78" xfId="0" applyFont="1" applyFill="1" applyBorder="1" applyAlignment="1">
      <alignment horizontal="center" wrapText="1"/>
    </xf>
    <xf numFmtId="0" fontId="3" fillId="0" borderId="10" xfId="0" applyFont="1" applyBorder="1" applyAlignment="1">
      <alignment vertical="center" wrapText="1"/>
    </xf>
    <xf numFmtId="0" fontId="1" fillId="0" borderId="26" xfId="0" applyFont="1" applyBorder="1"/>
    <xf numFmtId="4" fontId="1" fillId="12" borderId="79" xfId="0" applyNumberFormat="1" applyFont="1" applyFill="1" applyBorder="1" applyAlignment="1">
      <alignment horizontal="center" wrapText="1"/>
    </xf>
    <xf numFmtId="0" fontId="1" fillId="0" borderId="24" xfId="0" applyFont="1" applyBorder="1"/>
    <xf numFmtId="0" fontId="3" fillId="3" borderId="0" xfId="0" applyFont="1" applyFill="1"/>
    <xf numFmtId="0" fontId="15" fillId="12" borderId="61" xfId="0" applyFont="1" applyFill="1" applyBorder="1" applyAlignment="1">
      <alignment horizontal="center" wrapText="1"/>
    </xf>
    <xf numFmtId="4" fontId="1" fillId="12" borderId="63" xfId="0" applyNumberFormat="1" applyFont="1" applyFill="1" applyBorder="1" applyAlignment="1">
      <alignment horizontal="center" wrapText="1"/>
    </xf>
    <xf numFmtId="0" fontId="1" fillId="0" borderId="25" xfId="0" applyFont="1" applyBorder="1" applyAlignment="1">
      <alignment wrapText="1"/>
    </xf>
    <xf numFmtId="0" fontId="6" fillId="3" borderId="26" xfId="0" applyFont="1" applyFill="1" applyBorder="1"/>
    <xf numFmtId="0" fontId="1" fillId="3" borderId="27" xfId="0" applyFont="1" applyFill="1" applyBorder="1" applyAlignment="1">
      <alignment wrapText="1"/>
    </xf>
    <xf numFmtId="0" fontId="3" fillId="0" borderId="36" xfId="0" applyFont="1" applyBorder="1" applyAlignment="1">
      <alignment wrapText="1"/>
    </xf>
    <xf numFmtId="0" fontId="15" fillId="0" borderId="37" xfId="0" applyFont="1" applyBorder="1" applyAlignment="1">
      <alignment wrapText="1"/>
    </xf>
    <xf numFmtId="4" fontId="1" fillId="9" borderId="1" xfId="0" applyNumberFormat="1" applyFont="1" applyFill="1" applyBorder="1" applyAlignment="1">
      <alignment horizontal="center" vertical="center"/>
    </xf>
    <xf numFmtId="0" fontId="1" fillId="0" borderId="1" xfId="0" applyFont="1" applyBorder="1" applyAlignment="1">
      <alignment horizontal="left" vertical="center"/>
    </xf>
    <xf numFmtId="0" fontId="3" fillId="0" borderId="38" xfId="0" applyFont="1" applyBorder="1" applyAlignment="1">
      <alignment wrapText="1"/>
    </xf>
    <xf numFmtId="4" fontId="1" fillId="9" borderId="39" xfId="0" applyNumberFormat="1" applyFont="1" applyFill="1" applyBorder="1" applyAlignment="1">
      <alignment horizontal="center" vertical="center"/>
    </xf>
    <xf numFmtId="0" fontId="1" fillId="0" borderId="29" xfId="0" applyFont="1" applyBorder="1"/>
    <xf numFmtId="0" fontId="1" fillId="0" borderId="30" xfId="0" applyFont="1" applyBorder="1" applyAlignment="1">
      <alignment wrapText="1"/>
    </xf>
    <xf numFmtId="4" fontId="1" fillId="12" borderId="65" xfId="0" applyNumberFormat="1" applyFont="1" applyFill="1" applyBorder="1" applyAlignment="1">
      <alignment horizontal="center" wrapText="1"/>
    </xf>
    <xf numFmtId="0" fontId="6" fillId="6" borderId="26" xfId="0" applyFont="1" applyFill="1" applyBorder="1"/>
    <xf numFmtId="0" fontId="1" fillId="3" borderId="25" xfId="0" applyFont="1" applyFill="1" applyBorder="1"/>
    <xf numFmtId="0" fontId="3" fillId="9" borderId="37" xfId="0" applyFont="1" applyFill="1" applyBorder="1" applyAlignment="1">
      <alignment horizontal="center"/>
    </xf>
    <xf numFmtId="4" fontId="1" fillId="9" borderId="40" xfId="0" applyNumberFormat="1" applyFont="1" applyFill="1" applyBorder="1" applyAlignment="1">
      <alignment horizontal="center" vertical="center"/>
    </xf>
    <xf numFmtId="0" fontId="0" fillId="0" borderId="25" xfId="0" applyBorder="1"/>
    <xf numFmtId="0" fontId="1" fillId="3" borderId="27" xfId="0" applyFont="1" applyFill="1" applyBorder="1"/>
    <xf numFmtId="0" fontId="3" fillId="0" borderId="37" xfId="0" applyFont="1" applyBorder="1"/>
    <xf numFmtId="0" fontId="1" fillId="0" borderId="0" xfId="0" applyFont="1" applyAlignment="1">
      <alignment vertical="center" wrapText="1"/>
    </xf>
    <xf numFmtId="0" fontId="1" fillId="8" borderId="63" xfId="0" applyFont="1" applyFill="1" applyBorder="1"/>
    <xf numFmtId="9" fontId="1" fillId="9" borderId="1" xfId="1" applyFont="1" applyFill="1" applyBorder="1" applyAlignment="1" applyProtection="1">
      <alignment horizontal="center" vertical="center"/>
    </xf>
    <xf numFmtId="3" fontId="1" fillId="9" borderId="1" xfId="0" applyNumberFormat="1" applyFont="1" applyFill="1" applyBorder="1" applyAlignment="1">
      <alignment horizontal="center" vertical="center"/>
    </xf>
    <xf numFmtId="0" fontId="3" fillId="0" borderId="38" xfId="0" applyFont="1" applyBorder="1" applyAlignment="1">
      <alignment vertical="center" wrapText="1"/>
    </xf>
    <xf numFmtId="0" fontId="1" fillId="0" borderId="24" xfId="0" applyFont="1" applyBorder="1" applyAlignment="1">
      <alignment vertical="top" wrapText="1"/>
    </xf>
    <xf numFmtId="4" fontId="1" fillId="12" borderId="58" xfId="0" applyNumberFormat="1" applyFont="1" applyFill="1" applyBorder="1" applyAlignment="1">
      <alignment horizontal="center" vertical="center" wrapText="1"/>
    </xf>
    <xf numFmtId="0" fontId="1" fillId="0" borderId="25" xfId="0" applyFont="1" applyBorder="1"/>
    <xf numFmtId="0" fontId="3" fillId="0" borderId="26" xfId="0" applyFont="1" applyBorder="1" applyAlignment="1">
      <alignment wrapText="1"/>
    </xf>
    <xf numFmtId="0" fontId="1" fillId="12" borderId="63" xfId="0" applyFont="1" applyFill="1" applyBorder="1"/>
    <xf numFmtId="0" fontId="1" fillId="0" borderId="51" xfId="0" applyFont="1" applyBorder="1" applyAlignment="1">
      <alignment vertical="center" wrapText="1"/>
    </xf>
    <xf numFmtId="167" fontId="1" fillId="9" borderId="12" xfId="1" applyNumberFormat="1" applyFont="1" applyFill="1" applyBorder="1" applyAlignment="1" applyProtection="1">
      <alignment horizontal="center" vertical="center" wrapText="1"/>
    </xf>
    <xf numFmtId="0" fontId="1" fillId="0" borderId="46" xfId="0" applyFont="1" applyBorder="1" applyAlignment="1">
      <alignment vertical="center" wrapText="1"/>
    </xf>
    <xf numFmtId="9" fontId="1" fillId="0" borderId="0" xfId="1" applyFont="1" applyAlignment="1" applyProtection="1">
      <alignment wrapText="1"/>
    </xf>
    <xf numFmtId="0" fontId="11" fillId="0" borderId="0" xfId="0" applyFont="1" applyAlignment="1">
      <alignment horizontal="left" vertical="center" wrapText="1"/>
    </xf>
    <xf numFmtId="0" fontId="3" fillId="14" borderId="38" xfId="0" applyFont="1" applyFill="1" applyBorder="1" applyAlignment="1">
      <alignment wrapText="1"/>
    </xf>
    <xf numFmtId="0" fontId="1" fillId="0" borderId="37" xfId="0" applyFont="1" applyBorder="1" applyAlignment="1">
      <alignment vertical="center"/>
    </xf>
    <xf numFmtId="0" fontId="1" fillId="0" borderId="40" xfId="0" applyFont="1" applyBorder="1" applyAlignment="1">
      <alignment vertical="center"/>
    </xf>
    <xf numFmtId="0" fontId="1" fillId="0" borderId="21" xfId="0" applyFont="1" applyBorder="1"/>
    <xf numFmtId="4" fontId="1" fillId="9" borderId="47" xfId="0" applyNumberFormat="1" applyFont="1" applyFill="1" applyBorder="1" applyAlignment="1">
      <alignment horizontal="center" vertical="center"/>
    </xf>
    <xf numFmtId="0" fontId="0" fillId="0" borderId="28" xfId="0" applyBorder="1"/>
    <xf numFmtId="0" fontId="0" fillId="0" borderId="58" xfId="0" applyBorder="1" applyAlignment="1">
      <alignment vertical="center" wrapText="1"/>
    </xf>
    <xf numFmtId="0" fontId="0" fillId="0" borderId="66" xfId="0" applyBorder="1" applyAlignment="1">
      <alignment vertical="center"/>
    </xf>
    <xf numFmtId="0" fontId="0" fillId="0" borderId="59" xfId="0" applyBorder="1" applyAlignment="1">
      <alignment vertical="center"/>
    </xf>
    <xf numFmtId="0" fontId="45" fillId="0" borderId="20" xfId="5" applyFont="1" applyFill="1" applyBorder="1" applyAlignment="1" applyProtection="1">
      <alignment horizontal="center" vertical="center"/>
      <protection locked="0"/>
    </xf>
    <xf numFmtId="0" fontId="45" fillId="0" borderId="22" xfId="5" applyFont="1" applyFill="1" applyBorder="1" applyAlignment="1" applyProtection="1">
      <alignment horizontal="center" vertical="center"/>
      <protection locked="0"/>
    </xf>
    <xf numFmtId="0" fontId="45" fillId="0" borderId="20" xfId="5" applyFont="1" applyFill="1" applyBorder="1" applyAlignment="1" applyProtection="1">
      <alignment horizontal="center" vertical="center" wrapText="1"/>
      <protection locked="0"/>
    </xf>
    <xf numFmtId="0" fontId="45" fillId="0" borderId="22" xfId="5" applyFont="1" applyFill="1" applyBorder="1" applyAlignment="1" applyProtection="1">
      <alignment horizontal="center" vertical="center" wrapText="1"/>
      <protection locked="0"/>
    </xf>
    <xf numFmtId="0" fontId="40" fillId="13" borderId="20" xfId="0" applyFont="1" applyFill="1" applyBorder="1" applyAlignment="1" applyProtection="1">
      <alignment horizontal="left" wrapText="1"/>
      <protection locked="0"/>
    </xf>
    <xf numFmtId="0" fontId="40" fillId="13" borderId="21" xfId="0" applyFont="1" applyFill="1" applyBorder="1" applyAlignment="1" applyProtection="1">
      <alignment horizontal="left" wrapText="1"/>
      <protection locked="0"/>
    </xf>
    <xf numFmtId="0" fontId="40" fillId="13" borderId="22" xfId="0" applyFont="1" applyFill="1" applyBorder="1" applyAlignment="1" applyProtection="1">
      <alignment horizontal="left" wrapText="1"/>
      <protection locked="0"/>
    </xf>
    <xf numFmtId="0" fontId="0" fillId="0" borderId="66" xfId="0" applyBorder="1" applyAlignment="1">
      <alignment vertical="center" wrapText="1"/>
    </xf>
    <xf numFmtId="0" fontId="0" fillId="0" borderId="59" xfId="0" applyBorder="1" applyAlignment="1">
      <alignment vertical="center" wrapText="1"/>
    </xf>
    <xf numFmtId="0" fontId="60" fillId="0" borderId="68" xfId="0" applyFont="1" applyBorder="1" applyAlignment="1">
      <alignment vertical="center" wrapText="1"/>
    </xf>
    <xf numFmtId="0" fontId="0" fillId="0" borderId="68" xfId="0" applyBorder="1" applyAlignment="1">
      <alignment vertical="center" wrapText="1"/>
    </xf>
    <xf numFmtId="0" fontId="24" fillId="7" borderId="23" xfId="0" applyFont="1" applyFill="1" applyBorder="1" applyAlignment="1">
      <alignment vertical="top" wrapText="1"/>
    </xf>
    <xf numFmtId="0" fontId="24" fillId="7" borderId="24" xfId="0" applyFont="1" applyFill="1" applyBorder="1" applyAlignment="1">
      <alignment vertical="top" wrapText="1"/>
    </xf>
    <xf numFmtId="0" fontId="24" fillId="7" borderId="25" xfId="0" applyFont="1" applyFill="1" applyBorder="1" applyAlignment="1">
      <alignment vertical="top" wrapText="1"/>
    </xf>
    <xf numFmtId="0" fontId="1" fillId="0" borderId="26" xfId="0" applyFont="1" applyBorder="1" applyAlignment="1">
      <alignment vertical="top" wrapText="1"/>
    </xf>
    <xf numFmtId="0" fontId="1" fillId="0" borderId="0" xfId="0" applyFont="1" applyAlignment="1">
      <alignment vertical="top" wrapText="1"/>
    </xf>
    <xf numFmtId="0" fontId="1" fillId="0" borderId="27" xfId="0" applyFont="1" applyBorder="1" applyAlignment="1">
      <alignment vertical="top" wrapText="1"/>
    </xf>
    <xf numFmtId="0" fontId="1" fillId="0" borderId="28" xfId="0" applyFont="1" applyBorder="1" applyAlignment="1">
      <alignment vertical="top" wrapText="1"/>
    </xf>
    <xf numFmtId="0" fontId="1" fillId="0" borderId="29" xfId="0" applyFont="1" applyBorder="1" applyAlignment="1">
      <alignment vertical="top" wrapText="1"/>
    </xf>
    <xf numFmtId="0" fontId="1" fillId="0" borderId="30" xfId="0" applyFont="1" applyBorder="1" applyAlignment="1">
      <alignment vertical="top" wrapText="1"/>
    </xf>
    <xf numFmtId="0" fontId="0" fillId="0" borderId="76" xfId="0" applyBorder="1" applyAlignment="1">
      <alignment horizontal="left" wrapText="1"/>
    </xf>
    <xf numFmtId="0" fontId="0" fillId="0" borderId="77" xfId="0" applyBorder="1" applyAlignment="1">
      <alignment horizontal="left" wrapText="1"/>
    </xf>
    <xf numFmtId="0" fontId="18" fillId="3" borderId="70" xfId="0" applyFont="1" applyFill="1" applyBorder="1" applyAlignment="1">
      <alignment horizontal="left"/>
    </xf>
    <xf numFmtId="0" fontId="18" fillId="3" borderId="71" xfId="0" applyFont="1" applyFill="1" applyBorder="1" applyAlignment="1">
      <alignment horizontal="left"/>
    </xf>
    <xf numFmtId="0" fontId="18" fillId="3" borderId="72" xfId="0" applyFont="1" applyFill="1" applyBorder="1" applyAlignment="1">
      <alignment horizontal="left"/>
    </xf>
    <xf numFmtId="0" fontId="0" fillId="0" borderId="1" xfId="0" applyBorder="1" applyAlignment="1">
      <alignment horizontal="left" wrapText="1"/>
    </xf>
    <xf numFmtId="0" fontId="0" fillId="0" borderId="74" xfId="0" applyBorder="1" applyAlignment="1">
      <alignment horizontal="left" wrapText="1"/>
    </xf>
    <xf numFmtId="0" fontId="22" fillId="3" borderId="0" xfId="0" applyFont="1" applyFill="1"/>
    <xf numFmtId="0" fontId="50" fillId="0" borderId="20" xfId="0" applyFont="1" applyBorder="1" applyAlignment="1">
      <alignment horizontal="center" wrapText="1"/>
    </xf>
    <xf numFmtId="0" fontId="50" fillId="0" borderId="21" xfId="0" applyFont="1" applyBorder="1" applyAlignment="1">
      <alignment horizontal="center" wrapText="1"/>
    </xf>
    <xf numFmtId="0" fontId="50" fillId="0" borderId="22" xfId="0" applyFont="1" applyBorder="1" applyAlignment="1">
      <alignment horizontal="center" wrapText="1"/>
    </xf>
    <xf numFmtId="0" fontId="15" fillId="0" borderId="0" xfId="0" applyFont="1" applyAlignment="1">
      <alignment wrapText="1"/>
    </xf>
    <xf numFmtId="0" fontId="16" fillId="0" borderId="0" xfId="0" applyFont="1" applyAlignment="1">
      <alignment wrapText="1"/>
    </xf>
    <xf numFmtId="0" fontId="23" fillId="0" borderId="23" xfId="0" applyFont="1" applyBorder="1" applyAlignment="1">
      <alignment horizontal="center" vertical="top" wrapText="1"/>
    </xf>
    <xf numFmtId="0" fontId="23" fillId="0" borderId="24" xfId="0" applyFont="1" applyBorder="1" applyAlignment="1">
      <alignment horizontal="center" vertical="top" wrapText="1"/>
    </xf>
    <xf numFmtId="0" fontId="23" fillId="0" borderId="25" xfId="0" applyFont="1" applyBorder="1" applyAlignment="1">
      <alignment horizontal="center" vertical="top" wrapText="1"/>
    </xf>
    <xf numFmtId="0" fontId="1" fillId="0" borderId="20" xfId="0" applyFont="1" applyBorder="1" applyAlignment="1">
      <alignment horizontal="left" wrapText="1"/>
    </xf>
    <xf numFmtId="0" fontId="1" fillId="0" borderId="21" xfId="0" applyFont="1" applyBorder="1" applyAlignment="1">
      <alignment horizontal="left" wrapText="1"/>
    </xf>
    <xf numFmtId="0" fontId="1" fillId="0" borderId="22" xfId="0" applyFont="1" applyBorder="1" applyAlignment="1">
      <alignment horizontal="left" wrapText="1"/>
    </xf>
    <xf numFmtId="0" fontId="37" fillId="0" borderId="24" xfId="0" applyFont="1" applyBorder="1" applyAlignment="1">
      <alignment wrapText="1"/>
    </xf>
    <xf numFmtId="0" fontId="38" fillId="9" borderId="41" xfId="0" applyFont="1" applyFill="1" applyBorder="1" applyAlignment="1">
      <alignment horizontal="center" vertical="center"/>
    </xf>
    <xf numFmtId="0" fontId="38" fillId="9" borderId="43" xfId="0" applyFont="1" applyFill="1" applyBorder="1" applyAlignment="1">
      <alignment horizontal="center" vertical="center"/>
    </xf>
    <xf numFmtId="0" fontId="40" fillId="9" borderId="38" xfId="0" applyFont="1" applyFill="1" applyBorder="1" applyAlignment="1">
      <alignment wrapText="1"/>
    </xf>
    <xf numFmtId="0" fontId="40" fillId="9" borderId="40" xfId="0" applyFont="1" applyFill="1" applyBorder="1" applyAlignment="1">
      <alignment wrapText="1"/>
    </xf>
    <xf numFmtId="0" fontId="41" fillId="0" borderId="60" xfId="0" applyFont="1" applyBorder="1" applyAlignment="1">
      <alignment horizontal="left" vertical="center"/>
    </xf>
    <xf numFmtId="0" fontId="41" fillId="0" borderId="62" xfId="0" applyFont="1" applyBorder="1" applyAlignment="1">
      <alignment horizontal="left" vertical="center"/>
    </xf>
    <xf numFmtId="0" fontId="41" fillId="0" borderId="64" xfId="0" applyFont="1" applyBorder="1" applyAlignment="1">
      <alignment horizontal="left" vertical="center"/>
    </xf>
    <xf numFmtId="0" fontId="1" fillId="12" borderId="66" xfId="0" applyFont="1" applyFill="1" applyBorder="1" applyAlignment="1">
      <alignment vertical="center" wrapText="1"/>
    </xf>
    <xf numFmtId="0" fontId="1" fillId="12" borderId="59" xfId="0" applyFont="1" applyFill="1" applyBorder="1" applyAlignment="1">
      <alignment vertical="center" wrapText="1"/>
    </xf>
    <xf numFmtId="0" fontId="1" fillId="0" borderId="47" xfId="0" applyFont="1" applyBorder="1" applyAlignment="1">
      <alignment vertical="top" wrapText="1"/>
    </xf>
    <xf numFmtId="0" fontId="1" fillId="0" borderId="50" xfId="0" applyFont="1" applyBorder="1" applyAlignment="1">
      <alignment vertical="top" wrapText="1"/>
    </xf>
    <xf numFmtId="0" fontId="3" fillId="0" borderId="2" xfId="0" applyFont="1" applyBorder="1"/>
    <xf numFmtId="0" fontId="3" fillId="0" borderId="46" xfId="0" applyFont="1" applyBorder="1"/>
    <xf numFmtId="0" fontId="1" fillId="0" borderId="2" xfId="0" applyFont="1" applyBorder="1" applyAlignment="1">
      <alignment vertical="top" wrapText="1"/>
    </xf>
    <xf numFmtId="0" fontId="1" fillId="0" borderId="46" xfId="0" applyFont="1" applyBorder="1" applyAlignment="1">
      <alignment vertical="top" wrapText="1"/>
    </xf>
    <xf numFmtId="167" fontId="1" fillId="9" borderId="52" xfId="1" applyNumberFormat="1" applyFont="1" applyFill="1" applyBorder="1" applyAlignment="1" applyProtection="1">
      <alignment horizontal="center" vertical="center"/>
    </xf>
    <xf numFmtId="167" fontId="1" fillId="9" borderId="29" xfId="1" applyNumberFormat="1" applyFont="1" applyFill="1" applyBorder="1" applyAlignment="1" applyProtection="1">
      <alignment horizontal="center" vertical="center"/>
    </xf>
    <xf numFmtId="167" fontId="1" fillId="9" borderId="53" xfId="1" applyNumberFormat="1" applyFont="1" applyFill="1" applyBorder="1" applyAlignment="1" applyProtection="1">
      <alignment horizontal="center" vertical="center"/>
    </xf>
    <xf numFmtId="0" fontId="27" fillId="9" borderId="20" xfId="0" applyFont="1" applyFill="1" applyBorder="1" applyAlignment="1">
      <alignment horizontal="center" wrapText="1"/>
    </xf>
    <xf numFmtId="0" fontId="27" fillId="9" borderId="21" xfId="0" applyFont="1" applyFill="1" applyBorder="1" applyAlignment="1">
      <alignment horizontal="center" wrapText="1"/>
    </xf>
    <xf numFmtId="0" fontId="27" fillId="9" borderId="22" xfId="0" applyFont="1" applyFill="1" applyBorder="1" applyAlignment="1">
      <alignment horizontal="center" wrapText="1"/>
    </xf>
    <xf numFmtId="0" fontId="27" fillId="2" borderId="20" xfId="0" applyFont="1" applyFill="1" applyBorder="1" applyAlignment="1">
      <alignment horizontal="center" vertical="center" wrapText="1"/>
    </xf>
    <xf numFmtId="0" fontId="27" fillId="2" borderId="21" xfId="0" applyFont="1" applyFill="1" applyBorder="1" applyAlignment="1">
      <alignment horizontal="center" vertical="center" wrapText="1"/>
    </xf>
    <xf numFmtId="0" fontId="27" fillId="2" borderId="22" xfId="0" applyFont="1" applyFill="1" applyBorder="1" applyAlignment="1">
      <alignment horizontal="center" vertical="center" wrapText="1"/>
    </xf>
    <xf numFmtId="0" fontId="27" fillId="16" borderId="20" xfId="0" applyFont="1" applyFill="1" applyBorder="1" applyAlignment="1">
      <alignment horizontal="center" vertical="center" wrapText="1"/>
    </xf>
    <xf numFmtId="0" fontId="27" fillId="16" borderId="21" xfId="0" applyFont="1" applyFill="1" applyBorder="1" applyAlignment="1">
      <alignment horizontal="center" vertical="center" wrapText="1"/>
    </xf>
    <xf numFmtId="0" fontId="27" fillId="16" borderId="22" xfId="0" applyFont="1" applyFill="1" applyBorder="1" applyAlignment="1">
      <alignment horizontal="center" vertical="center" wrapText="1"/>
    </xf>
    <xf numFmtId="0" fontId="3" fillId="0" borderId="2" xfId="0" applyFont="1" applyBorder="1" applyAlignment="1">
      <alignment horizontal="center"/>
    </xf>
    <xf numFmtId="0" fontId="3" fillId="0" borderId="4" xfId="0" applyFont="1" applyBorder="1" applyAlignment="1">
      <alignment horizontal="center"/>
    </xf>
    <xf numFmtId="0" fontId="3" fillId="0" borderId="3" xfId="0" applyFont="1" applyBorder="1" applyAlignment="1">
      <alignment horizontal="center"/>
    </xf>
    <xf numFmtId="4" fontId="3" fillId="9" borderId="47" xfId="0" applyNumberFormat="1" applyFont="1" applyFill="1" applyBorder="1" applyAlignment="1">
      <alignment horizontal="center" vertical="center"/>
    </xf>
    <xf numFmtId="4" fontId="3" fillId="9" borderId="48" xfId="0" applyNumberFormat="1" applyFont="1" applyFill="1" applyBorder="1" applyAlignment="1">
      <alignment horizontal="center" vertical="center"/>
    </xf>
    <xf numFmtId="4" fontId="3" fillId="9" borderId="49" xfId="0" applyNumberFormat="1" applyFont="1" applyFill="1" applyBorder="1" applyAlignment="1">
      <alignment horizontal="center" vertical="center"/>
    </xf>
    <xf numFmtId="0" fontId="27" fillId="17" borderId="20" xfId="0" applyFont="1" applyFill="1" applyBorder="1" applyAlignment="1">
      <alignment horizontal="center" vertical="center" wrapText="1"/>
    </xf>
    <xf numFmtId="0" fontId="27" fillId="17" borderId="21" xfId="0" applyFont="1" applyFill="1" applyBorder="1" applyAlignment="1">
      <alignment horizontal="center" vertical="center" wrapText="1"/>
    </xf>
    <xf numFmtId="0" fontId="27" fillId="17" borderId="22" xfId="0" applyFont="1" applyFill="1" applyBorder="1" applyAlignment="1">
      <alignment horizontal="center" vertical="center" wrapText="1"/>
    </xf>
    <xf numFmtId="0" fontId="32" fillId="9" borderId="20" xfId="0" applyFont="1" applyFill="1" applyBorder="1" applyAlignment="1">
      <alignment horizontal="center" vertical="center" wrapText="1"/>
    </xf>
    <xf numFmtId="0" fontId="32" fillId="9" borderId="21" xfId="0" applyFont="1" applyFill="1" applyBorder="1" applyAlignment="1">
      <alignment horizontal="center" vertical="center" wrapText="1"/>
    </xf>
    <xf numFmtId="0" fontId="32" fillId="9" borderId="22" xfId="0" applyFont="1" applyFill="1" applyBorder="1" applyAlignment="1">
      <alignment horizontal="center" vertical="center" wrapText="1"/>
    </xf>
    <xf numFmtId="0" fontId="1" fillId="12" borderId="39" xfId="0" applyFont="1" applyFill="1" applyBorder="1" applyAlignment="1">
      <alignment vertical="center" wrapText="1"/>
    </xf>
    <xf numFmtId="0" fontId="1" fillId="12" borderId="40" xfId="0" applyFont="1" applyFill="1" applyBorder="1" applyAlignment="1">
      <alignment vertical="center" wrapText="1"/>
    </xf>
    <xf numFmtId="0" fontId="27" fillId="9" borderId="20" xfId="0" applyFont="1" applyFill="1" applyBorder="1" applyAlignment="1">
      <alignment horizontal="center" vertical="center" wrapText="1"/>
    </xf>
    <xf numFmtId="0" fontId="27" fillId="9" borderId="21" xfId="0" applyFont="1" applyFill="1" applyBorder="1" applyAlignment="1">
      <alignment horizontal="center" vertical="center" wrapText="1"/>
    </xf>
    <xf numFmtId="0" fontId="27" fillId="9" borderId="22" xfId="0" applyFont="1" applyFill="1" applyBorder="1" applyAlignment="1">
      <alignment horizontal="center" vertical="center" wrapText="1"/>
    </xf>
    <xf numFmtId="0" fontId="19" fillId="0" borderId="10" xfId="5" applyBorder="1" applyAlignment="1" applyProtection="1">
      <alignment wrapText="1"/>
    </xf>
    <xf numFmtId="0" fontId="19" fillId="0" borderId="11" xfId="5" applyBorder="1" applyAlignment="1" applyProtection="1">
      <alignment wrapText="1"/>
    </xf>
    <xf numFmtId="0" fontId="19" fillId="0" borderId="45" xfId="5" applyBorder="1" applyAlignment="1" applyProtection="1">
      <alignment wrapText="1"/>
    </xf>
    <xf numFmtId="0" fontId="19" fillId="0" borderId="69" xfId="5" applyBorder="1" applyAlignment="1" applyProtection="1">
      <alignment wrapText="1"/>
    </xf>
    <xf numFmtId="0" fontId="1" fillId="0" borderId="13" xfId="0" applyFont="1" applyBorder="1" applyAlignment="1">
      <alignment horizontal="center" wrapText="1"/>
    </xf>
    <xf numFmtId="0" fontId="1" fillId="0" borderId="14" xfId="0" applyFont="1" applyBorder="1" applyAlignment="1">
      <alignment horizontal="center" wrapText="1"/>
    </xf>
    <xf numFmtId="0" fontId="1" fillId="0" borderId="54" xfId="0" applyFont="1" applyBorder="1" applyAlignment="1">
      <alignment vertical="top" wrapText="1"/>
    </xf>
    <xf numFmtId="0" fontId="1" fillId="0" borderId="17" xfId="0" applyFont="1" applyBorder="1" applyAlignment="1">
      <alignment vertical="top" wrapText="1"/>
    </xf>
    <xf numFmtId="0" fontId="1" fillId="0" borderId="55" xfId="0" applyFont="1" applyBorder="1" applyAlignment="1">
      <alignment vertical="top" wrapText="1"/>
    </xf>
    <xf numFmtId="0" fontId="33" fillId="9" borderId="58" xfId="0" applyFont="1" applyFill="1" applyBorder="1" applyAlignment="1">
      <alignment horizontal="center" vertical="center" wrapText="1"/>
    </xf>
    <xf numFmtId="0" fontId="33" fillId="9" borderId="66" xfId="0" applyFont="1" applyFill="1" applyBorder="1" applyAlignment="1">
      <alignment horizontal="center" vertical="center" wrapText="1"/>
    </xf>
    <xf numFmtId="0" fontId="33" fillId="9" borderId="59" xfId="0" applyFont="1" applyFill="1" applyBorder="1" applyAlignment="1">
      <alignment horizontal="center" vertical="center" wrapText="1"/>
    </xf>
    <xf numFmtId="0" fontId="1" fillId="0" borderId="1" xfId="0" applyFont="1" applyBorder="1" applyAlignment="1">
      <alignment vertical="center" wrapText="1"/>
    </xf>
    <xf numFmtId="0" fontId="1" fillId="0" borderId="37" xfId="0" applyFont="1" applyBorder="1" applyAlignment="1">
      <alignment vertical="center" wrapText="1"/>
    </xf>
    <xf numFmtId="0" fontId="1" fillId="0" borderId="39" xfId="0" applyFont="1" applyBorder="1" applyAlignment="1">
      <alignment vertical="center" wrapText="1"/>
    </xf>
    <xf numFmtId="0" fontId="1" fillId="0" borderId="40" xfId="0" applyFont="1" applyBorder="1" applyAlignment="1">
      <alignment vertical="center" wrapText="1"/>
    </xf>
    <xf numFmtId="0" fontId="3" fillId="0" borderId="18" xfId="0" applyFont="1" applyBorder="1"/>
    <xf numFmtId="0" fontId="3" fillId="0" borderId="19" xfId="0" applyFont="1" applyBorder="1"/>
    <xf numFmtId="0" fontId="3" fillId="0" borderId="57" xfId="0" applyFont="1" applyBorder="1"/>
    <xf numFmtId="0" fontId="20" fillId="0" borderId="20" xfId="0" applyFont="1" applyBorder="1" applyAlignment="1">
      <alignment horizontal="center" wrapText="1"/>
    </xf>
    <xf numFmtId="0" fontId="20" fillId="0" borderId="21" xfId="0" applyFont="1" applyBorder="1" applyAlignment="1">
      <alignment horizontal="center" wrapText="1"/>
    </xf>
    <xf numFmtId="0" fontId="20" fillId="0" borderId="22" xfId="0" applyFont="1" applyBorder="1" applyAlignment="1">
      <alignment horizontal="center" wrapText="1"/>
    </xf>
    <xf numFmtId="0" fontId="18" fillId="3" borderId="23" xfId="0" applyFont="1" applyFill="1" applyBorder="1"/>
    <xf numFmtId="0" fontId="18" fillId="3" borderId="24" xfId="0" applyFont="1" applyFill="1" applyBorder="1"/>
    <xf numFmtId="0" fontId="18" fillId="3" borderId="25" xfId="0" applyFont="1" applyFill="1" applyBorder="1"/>
    <xf numFmtId="0" fontId="54" fillId="0" borderId="31" xfId="0" applyFont="1" applyBorder="1" applyAlignment="1">
      <alignment vertical="top" wrapText="1"/>
    </xf>
    <xf numFmtId="0" fontId="1" fillId="0" borderId="14" xfId="0" applyFont="1" applyBorder="1" applyAlignment="1">
      <alignment vertical="top" wrapText="1"/>
    </xf>
    <xf numFmtId="0" fontId="1" fillId="0" borderId="32" xfId="0" applyFont="1" applyBorder="1" applyAlignment="1">
      <alignment vertical="top" wrapText="1"/>
    </xf>
    <xf numFmtId="0" fontId="8" fillId="19" borderId="1" xfId="0" applyFont="1" applyFill="1" applyBorder="1" applyAlignment="1">
      <alignment horizontal="left" vertical="center"/>
    </xf>
    <xf numFmtId="0" fontId="8" fillId="19" borderId="37" xfId="0" applyFont="1" applyFill="1" applyBorder="1" applyAlignment="1">
      <alignment horizontal="left" vertical="center"/>
    </xf>
    <xf numFmtId="0" fontId="8" fillId="19" borderId="1" xfId="0" applyFont="1" applyFill="1" applyBorder="1" applyAlignment="1">
      <alignment vertical="top" wrapText="1"/>
    </xf>
    <xf numFmtId="0" fontId="8" fillId="19" borderId="37" xfId="0" applyFont="1" applyFill="1" applyBorder="1" applyAlignment="1">
      <alignment vertical="top" wrapText="1"/>
    </xf>
    <xf numFmtId="0" fontId="18" fillId="19" borderId="41" xfId="0" applyFont="1" applyFill="1" applyBorder="1" applyAlignment="1">
      <alignment horizontal="center"/>
    </xf>
    <xf numFmtId="0" fontId="18" fillId="19" borderId="42" xfId="0" applyFont="1" applyFill="1" applyBorder="1" applyAlignment="1">
      <alignment horizontal="center"/>
    </xf>
    <xf numFmtId="0" fontId="18" fillId="19" borderId="43" xfId="0" applyFont="1" applyFill="1" applyBorder="1" applyAlignment="1">
      <alignment horizontal="center"/>
    </xf>
    <xf numFmtId="0" fontId="30" fillId="19" borderId="1" xfId="0" applyFont="1" applyFill="1" applyBorder="1" applyAlignment="1">
      <alignment horizontal="center"/>
    </xf>
    <xf numFmtId="0" fontId="30" fillId="19" borderId="37" xfId="0" applyFont="1" applyFill="1" applyBorder="1" applyAlignment="1">
      <alignment horizontal="center"/>
    </xf>
    <xf numFmtId="0" fontId="30" fillId="19" borderId="36" xfId="0" applyFont="1" applyFill="1" applyBorder="1"/>
    <xf numFmtId="0" fontId="30" fillId="19" borderId="1" xfId="0" applyFont="1" applyFill="1" applyBorder="1"/>
    <xf numFmtId="0" fontId="57" fillId="19" borderId="1" xfId="0" applyFont="1" applyFill="1" applyBorder="1" applyAlignment="1">
      <alignment horizontal="left" vertical="center"/>
    </xf>
    <xf numFmtId="0" fontId="57" fillId="19" borderId="37" xfId="0" applyFont="1" applyFill="1" applyBorder="1" applyAlignment="1">
      <alignment horizontal="left" vertical="center"/>
    </xf>
    <xf numFmtId="0" fontId="44" fillId="19" borderId="67" xfId="0" applyFont="1" applyFill="1" applyBorder="1" applyAlignment="1">
      <alignment vertical="top" wrapText="1"/>
    </xf>
    <xf numFmtId="0" fontId="44" fillId="19" borderId="48" xfId="0" applyFont="1" applyFill="1" applyBorder="1" applyAlignment="1">
      <alignment vertical="top" wrapText="1"/>
    </xf>
    <xf numFmtId="0" fontId="44" fillId="19" borderId="50" xfId="0" applyFont="1" applyFill="1" applyBorder="1" applyAlignment="1">
      <alignment vertical="top" wrapText="1"/>
    </xf>
    <xf numFmtId="0" fontId="56" fillId="19" borderId="33" xfId="0" applyFont="1" applyFill="1" applyBorder="1" applyAlignment="1">
      <alignment horizontal="center"/>
    </xf>
    <xf numFmtId="0" fontId="56" fillId="19" borderId="34" xfId="0" applyFont="1" applyFill="1" applyBorder="1" applyAlignment="1">
      <alignment horizontal="center"/>
    </xf>
    <xf numFmtId="0" fontId="56" fillId="19" borderId="35" xfId="0" applyFont="1" applyFill="1" applyBorder="1" applyAlignment="1">
      <alignment horizontal="center"/>
    </xf>
    <xf numFmtId="0" fontId="56" fillId="19" borderId="33" xfId="0" applyFont="1" applyFill="1" applyBorder="1"/>
    <xf numFmtId="0" fontId="56" fillId="19" borderId="34" xfId="0" applyFont="1" applyFill="1" applyBorder="1"/>
    <xf numFmtId="0" fontId="56" fillId="19" borderId="35" xfId="0" applyFont="1" applyFill="1" applyBorder="1"/>
    <xf numFmtId="0" fontId="56" fillId="19" borderId="41" xfId="0" applyFont="1" applyFill="1" applyBorder="1" applyAlignment="1">
      <alignment horizontal="center"/>
    </xf>
    <xf numFmtId="0" fontId="56" fillId="19" borderId="42" xfId="0" applyFont="1" applyFill="1" applyBorder="1" applyAlignment="1">
      <alignment horizontal="center"/>
    </xf>
    <xf numFmtId="0" fontId="56" fillId="19" borderId="43" xfId="0" applyFont="1" applyFill="1" applyBorder="1" applyAlignment="1">
      <alignment horizontal="center"/>
    </xf>
    <xf numFmtId="0" fontId="57" fillId="19" borderId="39" xfId="0" applyFont="1" applyFill="1" applyBorder="1" applyAlignment="1">
      <alignment horizontal="left" vertical="center"/>
    </xf>
    <xf numFmtId="0" fontId="57" fillId="19" borderId="40" xfId="0" applyFont="1" applyFill="1" applyBorder="1" applyAlignment="1">
      <alignment horizontal="left" vertical="center"/>
    </xf>
    <xf numFmtId="0" fontId="58" fillId="19" borderId="1" xfId="0" applyFont="1" applyFill="1" applyBorder="1" applyAlignment="1">
      <alignment horizontal="center"/>
    </xf>
    <xf numFmtId="0" fontId="58" fillId="19" borderId="37" xfId="0" applyFont="1" applyFill="1" applyBorder="1" applyAlignment="1">
      <alignment horizontal="center"/>
    </xf>
    <xf numFmtId="0" fontId="18" fillId="19" borderId="33" xfId="0" applyFont="1" applyFill="1" applyBorder="1" applyAlignment="1">
      <alignment horizontal="center"/>
    </xf>
    <xf numFmtId="0" fontId="18" fillId="19" borderId="34" xfId="0" applyFont="1" applyFill="1" applyBorder="1" applyAlignment="1">
      <alignment horizontal="center"/>
    </xf>
    <xf numFmtId="0" fontId="18" fillId="19" borderId="35" xfId="0" applyFont="1" applyFill="1" applyBorder="1" applyAlignment="1">
      <alignment horizontal="center"/>
    </xf>
    <xf numFmtId="0" fontId="58" fillId="19" borderId="36" xfId="0" applyFont="1" applyFill="1" applyBorder="1"/>
    <xf numFmtId="0" fontId="58" fillId="19" borderId="1" xfId="0" applyFont="1" applyFill="1" applyBorder="1"/>
    <xf numFmtId="0" fontId="57" fillId="19" borderId="1" xfId="0" applyFont="1" applyFill="1" applyBorder="1" applyAlignment="1">
      <alignment vertical="top" wrapText="1"/>
    </xf>
    <xf numFmtId="0" fontId="57" fillId="19" borderId="37" xfId="0" applyFont="1" applyFill="1" applyBorder="1" applyAlignment="1">
      <alignment vertical="top" wrapText="1"/>
    </xf>
    <xf numFmtId="0" fontId="18" fillId="3" borderId="33" xfId="0" applyFont="1" applyFill="1" applyBorder="1"/>
    <xf numFmtId="0" fontId="18" fillId="3" borderId="34" xfId="0" applyFont="1" applyFill="1" applyBorder="1"/>
    <xf numFmtId="0" fontId="18" fillId="3" borderId="35" xfId="0" applyFont="1" applyFill="1" applyBorder="1"/>
    <xf numFmtId="0" fontId="11" fillId="0" borderId="33" xfId="0" applyFont="1" applyBorder="1" applyAlignment="1">
      <alignment horizontal="center"/>
    </xf>
    <xf numFmtId="0" fontId="11" fillId="0" borderId="34" xfId="0" applyFont="1" applyBorder="1" applyAlignment="1">
      <alignment horizontal="center"/>
    </xf>
    <xf numFmtId="0" fontId="11" fillId="0" borderId="35" xfId="0" applyFont="1" applyBorder="1" applyAlignment="1">
      <alignment horizontal="center"/>
    </xf>
    <xf numFmtId="0" fontId="1" fillId="0" borderId="1" xfId="0" applyFont="1" applyBorder="1" applyAlignment="1">
      <alignment vertical="top" wrapText="1"/>
    </xf>
    <xf numFmtId="0" fontId="1" fillId="0" borderId="37" xfId="0" applyFont="1" applyBorder="1" applyAlignment="1">
      <alignment vertical="top" wrapText="1"/>
    </xf>
    <xf numFmtId="0" fontId="11" fillId="0" borderId="41" xfId="0" applyFont="1" applyBorder="1" applyAlignment="1">
      <alignment horizontal="center"/>
    </xf>
    <xf numFmtId="0" fontId="11" fillId="0" borderId="42" xfId="0" applyFont="1" applyBorder="1" applyAlignment="1">
      <alignment horizontal="center"/>
    </xf>
    <xf numFmtId="0" fontId="11" fillId="0" borderId="43" xfId="0" applyFont="1" applyBorder="1" applyAlignment="1">
      <alignment horizontal="center"/>
    </xf>
    <xf numFmtId="0" fontId="3" fillId="0" borderId="1" xfId="0" applyFont="1" applyBorder="1" applyAlignment="1">
      <alignment horizontal="center"/>
    </xf>
    <xf numFmtId="0" fontId="3" fillId="0" borderId="37" xfId="0" applyFont="1" applyBorder="1" applyAlignment="1">
      <alignment horizontal="center"/>
    </xf>
    <xf numFmtId="0" fontId="44" fillId="0" borderId="24" xfId="0" applyFont="1" applyBorder="1" applyAlignment="1">
      <alignment vertical="top" wrapText="1"/>
    </xf>
    <xf numFmtId="0" fontId="4" fillId="0" borderId="1" xfId="0" applyFont="1" applyBorder="1" applyAlignment="1">
      <alignment horizontal="left" vertical="center"/>
    </xf>
    <xf numFmtId="0" fontId="4" fillId="0" borderId="37" xfId="0" applyFont="1" applyBorder="1" applyAlignment="1">
      <alignment horizontal="left" vertical="center"/>
    </xf>
    <xf numFmtId="0" fontId="4" fillId="0" borderId="39" xfId="0" applyFont="1" applyBorder="1" applyAlignment="1">
      <alignment horizontal="left" vertical="center"/>
    </xf>
    <xf numFmtId="0" fontId="4" fillId="0" borderId="40" xfId="0" applyFont="1" applyBorder="1" applyAlignment="1">
      <alignment horizontal="left" vertical="center"/>
    </xf>
    <xf numFmtId="0" fontId="14" fillId="0" borderId="36" xfId="0" applyFont="1" applyBorder="1"/>
    <xf numFmtId="0" fontId="14" fillId="0" borderId="1" xfId="0" applyFont="1" applyBorder="1"/>
    <xf numFmtId="0" fontId="1" fillId="0" borderId="10" xfId="0" applyFont="1" applyBorder="1" applyAlignment="1">
      <alignment vertical="top" wrapText="1"/>
    </xf>
    <xf numFmtId="0" fontId="1" fillId="0" borderId="11" xfId="0" applyFont="1" applyBorder="1" applyAlignment="1">
      <alignment vertical="top" wrapText="1"/>
    </xf>
    <xf numFmtId="0" fontId="1" fillId="0" borderId="45" xfId="0" applyFont="1" applyBorder="1" applyAlignment="1">
      <alignment vertical="top" wrapText="1"/>
    </xf>
    <xf numFmtId="0" fontId="1" fillId="0" borderId="69" xfId="0" applyFont="1" applyBorder="1" applyAlignment="1">
      <alignment vertical="top" wrapText="1"/>
    </xf>
    <xf numFmtId="0" fontId="1" fillId="0" borderId="2" xfId="0" applyFont="1" applyBorder="1" applyAlignment="1">
      <alignment vertical="center" wrapText="1"/>
    </xf>
    <xf numFmtId="0" fontId="1" fillId="0" borderId="3" xfId="0" applyFont="1" applyBorder="1" applyAlignment="1">
      <alignment vertical="center" wrapText="1"/>
    </xf>
    <xf numFmtId="0" fontId="11" fillId="0" borderId="0" xfId="0" applyFont="1" applyAlignment="1">
      <alignment vertical="top" wrapText="1"/>
    </xf>
    <xf numFmtId="0" fontId="10" fillId="0" borderId="0" xfId="0" applyFont="1" applyAlignment="1">
      <alignment wrapText="1"/>
    </xf>
    <xf numFmtId="0" fontId="1" fillId="0" borderId="12" xfId="0" applyFont="1" applyBorder="1" applyAlignment="1">
      <alignment vertical="center" wrapText="1"/>
    </xf>
    <xf numFmtId="0" fontId="3" fillId="0" borderId="7" xfId="0" applyFont="1" applyBorder="1" applyAlignment="1">
      <alignment horizontal="center"/>
    </xf>
    <xf numFmtId="0" fontId="3" fillId="0" borderId="8" xfId="0" applyFont="1" applyBorder="1" applyAlignment="1">
      <alignment horizontal="center"/>
    </xf>
    <xf numFmtId="0" fontId="3" fillId="0" borderId="9" xfId="0" applyFont="1" applyBorder="1" applyAlignment="1">
      <alignment horizontal="center"/>
    </xf>
    <xf numFmtId="0" fontId="1" fillId="2" borderId="2" xfId="0" applyFont="1" applyFill="1" applyBorder="1" applyAlignment="1">
      <alignment vertical="center"/>
    </xf>
    <xf numFmtId="0" fontId="1" fillId="2" borderId="4" xfId="0" applyFont="1" applyFill="1" applyBorder="1" applyAlignment="1">
      <alignment vertical="center"/>
    </xf>
    <xf numFmtId="0" fontId="3" fillId="0" borderId="5" xfId="0" applyFont="1" applyBorder="1" applyAlignment="1">
      <alignment horizontal="center" vertical="center" wrapText="1"/>
    </xf>
    <xf numFmtId="0" fontId="3" fillId="0" borderId="0" xfId="0" applyFont="1" applyAlignment="1">
      <alignment horizontal="center" vertical="center" wrapText="1"/>
    </xf>
    <xf numFmtId="0" fontId="1" fillId="2" borderId="3" xfId="0" applyFont="1" applyFill="1" applyBorder="1" applyAlignment="1">
      <alignment vertical="center"/>
    </xf>
    <xf numFmtId="0" fontId="3" fillId="0" borderId="3" xfId="0" applyFont="1" applyBorder="1"/>
    <xf numFmtId="0" fontId="3" fillId="0" borderId="13" xfId="0" applyFont="1" applyBorder="1"/>
    <xf numFmtId="0" fontId="3" fillId="0" borderId="14" xfId="0" applyFont="1" applyBorder="1"/>
    <xf numFmtId="0" fontId="3" fillId="0" borderId="15" xfId="0" applyFont="1" applyBorder="1"/>
    <xf numFmtId="0" fontId="0" fillId="0" borderId="1" xfId="0" applyBorder="1"/>
    <xf numFmtId="0" fontId="3" fillId="0" borderId="1" xfId="0" applyFont="1" applyBorder="1"/>
    <xf numFmtId="0" fontId="3" fillId="0" borderId="5" xfId="0" applyFont="1" applyBorder="1"/>
    <xf numFmtId="0" fontId="3" fillId="0" borderId="0" xfId="0" applyFont="1"/>
    <xf numFmtId="0" fontId="3" fillId="0" borderId="6" xfId="0" applyFont="1" applyBorder="1"/>
    <xf numFmtId="0" fontId="1" fillId="2" borderId="2" xfId="0" applyFont="1" applyFill="1" applyBorder="1"/>
    <xf numFmtId="0" fontId="1" fillId="2" borderId="4" xfId="0" applyFont="1" applyFill="1" applyBorder="1"/>
    <xf numFmtId="0" fontId="3" fillId="0" borderId="2" xfId="0" applyFont="1" applyBorder="1" applyAlignment="1">
      <alignment horizontal="center" vertical="top" wrapText="1"/>
    </xf>
    <xf numFmtId="0" fontId="3" fillId="0" borderId="4" xfId="0" applyFont="1" applyBorder="1" applyAlignment="1">
      <alignment horizontal="center" vertical="top" wrapText="1"/>
    </xf>
    <xf numFmtId="0" fontId="3" fillId="0" borderId="3" xfId="0" applyFont="1" applyBorder="1" applyAlignment="1">
      <alignment horizontal="center" vertical="top" wrapText="1"/>
    </xf>
    <xf numFmtId="0" fontId="1" fillId="2" borderId="3" xfId="0" applyFont="1" applyFill="1" applyBorder="1"/>
    <xf numFmtId="0" fontId="1" fillId="0" borderId="3" xfId="0" applyFont="1" applyBorder="1" applyAlignment="1">
      <alignment vertical="top" wrapText="1"/>
    </xf>
    <xf numFmtId="0" fontId="1" fillId="0" borderId="12" xfId="0" applyFont="1" applyBorder="1" applyAlignment="1">
      <alignment vertical="top"/>
    </xf>
    <xf numFmtId="0" fontId="3" fillId="0" borderId="2" xfId="0" applyFont="1" applyBorder="1" applyAlignment="1">
      <alignment horizontal="center" wrapText="1"/>
    </xf>
    <xf numFmtId="0" fontId="3" fillId="0" borderId="4" xfId="0" applyFont="1" applyBorder="1" applyAlignment="1">
      <alignment horizontal="center" wrapText="1"/>
    </xf>
    <xf numFmtId="0" fontId="3" fillId="0" borderId="3" xfId="0" applyFont="1" applyBorder="1" applyAlignment="1">
      <alignment horizontal="center" wrapText="1"/>
    </xf>
    <xf numFmtId="0" fontId="3" fillId="0" borderId="6" xfId="0" applyFont="1" applyBorder="1" applyAlignment="1">
      <alignment horizontal="center" vertical="center" wrapText="1"/>
    </xf>
    <xf numFmtId="0" fontId="1" fillId="0" borderId="10" xfId="0" applyFont="1" applyBorder="1" applyAlignment="1">
      <alignment vertical="center" wrapText="1"/>
    </xf>
    <xf numFmtId="0" fontId="1" fillId="0" borderId="11" xfId="0" applyFont="1" applyBorder="1" applyAlignment="1">
      <alignment vertical="center" wrapText="1"/>
    </xf>
    <xf numFmtId="0" fontId="1" fillId="0" borderId="8" xfId="0" applyFont="1" applyBorder="1" applyAlignment="1">
      <alignment wrapText="1"/>
    </xf>
  </cellXfs>
  <cellStyles count="6">
    <cellStyle name="Comma" xfId="2" builtinId="3"/>
    <cellStyle name="Hyperlink" xfId="5" builtinId="8"/>
    <cellStyle name="Normal" xfId="0" builtinId="0"/>
    <cellStyle name="Normal 2" xfId="4" xr:uid="{F34FC9DC-AC16-4B09-92E3-F3874C906B25}"/>
    <cellStyle name="Normal 2 8" xfId="3" xr:uid="{4705F856-0AC7-4649-981A-38EC00D60A75}"/>
    <cellStyle name="Percent" xfId="1" builtinId="5"/>
  </cellStyles>
  <dxfs count="0"/>
  <tableStyles count="0" defaultTableStyle="TableStyleMedium2" defaultPivotStyle="PivotStyleLight16"/>
  <colors>
    <mruColors>
      <color rgb="FFEAE7F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hyperlink" Target="https://www.aga.org/" TargetMode="External"/><Relationship Id="rId2" Type="http://schemas.openxmlformats.org/officeDocument/2006/relationships/image" Target="../media/image1.png"/><Relationship Id="rId1" Type="http://schemas.openxmlformats.org/officeDocument/2006/relationships/hyperlink" Target="https://www.eei.org/" TargetMode="External"/><Relationship Id="rId6" Type="http://schemas.openxmlformats.org/officeDocument/2006/relationships/image" Target="../media/image3.png"/><Relationship Id="rId5" Type="http://schemas.openxmlformats.org/officeDocument/2006/relationships/hyperlink" Target="https://www.slrconsulting.com/us/" TargetMode="External"/><Relationship Id="rId4" Type="http://schemas.openxmlformats.org/officeDocument/2006/relationships/image" Target="../media/image2.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https://www.slrconsulting.com/us/"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https://www.slrconsulting.com/us/" TargetMode="External"/></Relationships>
</file>

<file path=xl/drawings/_rels/drawing8.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hyperlink" Target="https://www.slrconsulting.com/us/" TargetMode="External"/></Relationships>
</file>

<file path=xl/drawings/drawing1.xml><?xml version="1.0" encoding="utf-8"?>
<xdr:wsDr xmlns:xdr="http://schemas.openxmlformats.org/drawingml/2006/spreadsheetDrawing" xmlns:a="http://schemas.openxmlformats.org/drawingml/2006/main">
  <xdr:twoCellAnchor editAs="oneCell">
    <xdr:from>
      <xdr:col>1</xdr:col>
      <xdr:colOff>74083</xdr:colOff>
      <xdr:row>1</xdr:row>
      <xdr:rowOff>84667</xdr:rowOff>
    </xdr:from>
    <xdr:to>
      <xdr:col>2</xdr:col>
      <xdr:colOff>1396998</xdr:colOff>
      <xdr:row>2</xdr:row>
      <xdr:rowOff>158751</xdr:rowOff>
    </xdr:to>
    <xdr:pic>
      <xdr:nvPicPr>
        <xdr:cNvPr id="2" name="Picture 1">
          <a:hlinkClick xmlns:r="http://schemas.openxmlformats.org/officeDocument/2006/relationships" r:id="rId1"/>
          <a:extLst>
            <a:ext uri="{FF2B5EF4-FFF2-40B4-BE49-F238E27FC236}">
              <a16:creationId xmlns:a16="http://schemas.microsoft.com/office/drawing/2014/main" id="{5876F1FC-2A04-4903-9F94-4617B8210463}"/>
            </a:ext>
          </a:extLst>
        </xdr:cNvPr>
        <xdr:cNvPicPr>
          <a:picLocks noChangeAspect="1"/>
        </xdr:cNvPicPr>
      </xdr:nvPicPr>
      <xdr:blipFill>
        <a:blip xmlns:r="http://schemas.openxmlformats.org/officeDocument/2006/relationships" r:embed="rId2"/>
        <a:stretch>
          <a:fillRect/>
        </a:stretch>
      </xdr:blipFill>
      <xdr:spPr>
        <a:xfrm>
          <a:off x="1841500" y="275167"/>
          <a:ext cx="3376081" cy="1217084"/>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xdr:spPr>
    </xdr:pic>
    <xdr:clientData/>
  </xdr:twoCellAnchor>
  <xdr:twoCellAnchor editAs="oneCell">
    <xdr:from>
      <xdr:col>5</xdr:col>
      <xdr:colOff>84667</xdr:colOff>
      <xdr:row>1</xdr:row>
      <xdr:rowOff>84666</xdr:rowOff>
    </xdr:from>
    <xdr:to>
      <xdr:col>6</xdr:col>
      <xdr:colOff>1788583</xdr:colOff>
      <xdr:row>2</xdr:row>
      <xdr:rowOff>148166</xdr:rowOff>
    </xdr:to>
    <xdr:pic>
      <xdr:nvPicPr>
        <xdr:cNvPr id="4" name="Picture 3">
          <a:hlinkClick xmlns:r="http://schemas.openxmlformats.org/officeDocument/2006/relationships" r:id="rId3"/>
          <a:extLst>
            <a:ext uri="{FF2B5EF4-FFF2-40B4-BE49-F238E27FC236}">
              <a16:creationId xmlns:a16="http://schemas.microsoft.com/office/drawing/2014/main" id="{30B08D43-4177-49BA-91BD-DAE5978F008A}"/>
            </a:ext>
          </a:extLst>
        </xdr:cNvPr>
        <xdr:cNvPicPr>
          <a:picLocks noChangeAspect="1"/>
        </xdr:cNvPicPr>
      </xdr:nvPicPr>
      <xdr:blipFill>
        <a:blip xmlns:r="http://schemas.openxmlformats.org/officeDocument/2006/relationships" r:embed="rId4"/>
        <a:stretch>
          <a:fillRect/>
        </a:stretch>
      </xdr:blipFill>
      <xdr:spPr>
        <a:xfrm>
          <a:off x="6625167" y="275166"/>
          <a:ext cx="3122083" cy="1206500"/>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xdr:spPr>
    </xdr:pic>
    <xdr:clientData/>
  </xdr:twoCellAnchor>
  <xdr:oneCellAnchor>
    <xdr:from>
      <xdr:col>16</xdr:col>
      <xdr:colOff>317050</xdr:colOff>
      <xdr:row>3</xdr:row>
      <xdr:rowOff>309096</xdr:rowOff>
    </xdr:from>
    <xdr:ext cx="1190622" cy="336725"/>
    <xdr:pic>
      <xdr:nvPicPr>
        <xdr:cNvPr id="5" name="Picture 4">
          <a:hlinkClick xmlns:r="http://schemas.openxmlformats.org/officeDocument/2006/relationships" r:id="rId5"/>
          <a:extLst>
            <a:ext uri="{FF2B5EF4-FFF2-40B4-BE49-F238E27FC236}">
              <a16:creationId xmlns:a16="http://schemas.microsoft.com/office/drawing/2014/main" id="{386B92D7-E054-40D2-A1E3-6690059F4074}"/>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xdr:blipFill>
      <xdr:spPr>
        <a:xfrm>
          <a:off x="16931371" y="1846703"/>
          <a:ext cx="1190622" cy="336725"/>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10</xdr:col>
      <xdr:colOff>317050</xdr:colOff>
      <xdr:row>1</xdr:row>
      <xdr:rowOff>309096</xdr:rowOff>
    </xdr:from>
    <xdr:ext cx="1190622" cy="336725"/>
    <xdr:pic>
      <xdr:nvPicPr>
        <xdr:cNvPr id="8" name="Picture 7">
          <a:hlinkClick xmlns:r="http://schemas.openxmlformats.org/officeDocument/2006/relationships" r:id="rId1"/>
          <a:extLst>
            <a:ext uri="{FF2B5EF4-FFF2-40B4-BE49-F238E27FC236}">
              <a16:creationId xmlns:a16="http://schemas.microsoft.com/office/drawing/2014/main" id="{053B295F-B7DD-449E-B504-906E05C6C89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16919125" y="1842621"/>
          <a:ext cx="1190622" cy="336725"/>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xdr:from>
      <xdr:col>0</xdr:col>
      <xdr:colOff>1381125</xdr:colOff>
      <xdr:row>7</xdr:row>
      <xdr:rowOff>57150</xdr:rowOff>
    </xdr:from>
    <xdr:to>
      <xdr:col>0</xdr:col>
      <xdr:colOff>1600200</xdr:colOff>
      <xdr:row>7</xdr:row>
      <xdr:rowOff>171450</xdr:rowOff>
    </xdr:to>
    <xdr:sp macro="" textlink="">
      <xdr:nvSpPr>
        <xdr:cNvPr id="2" name="Arrow: Right 1">
          <a:extLst>
            <a:ext uri="{FF2B5EF4-FFF2-40B4-BE49-F238E27FC236}">
              <a16:creationId xmlns:a16="http://schemas.microsoft.com/office/drawing/2014/main" id="{C0D8FFB7-A71F-4304-B585-75FAE06F6681}"/>
            </a:ext>
          </a:extLst>
        </xdr:cNvPr>
        <xdr:cNvSpPr/>
      </xdr:nvSpPr>
      <xdr:spPr>
        <a:xfrm>
          <a:off x="1381125" y="2790825"/>
          <a:ext cx="219075" cy="114300"/>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1845786</xdr:colOff>
      <xdr:row>22</xdr:row>
      <xdr:rowOff>117473</xdr:rowOff>
    </xdr:from>
    <xdr:to>
      <xdr:col>0</xdr:col>
      <xdr:colOff>2882900</xdr:colOff>
      <xdr:row>23</xdr:row>
      <xdr:rowOff>82550</xdr:rowOff>
    </xdr:to>
    <xdr:sp macro="" textlink="">
      <xdr:nvSpPr>
        <xdr:cNvPr id="3" name="Arrow: Right 2">
          <a:extLst>
            <a:ext uri="{FF2B5EF4-FFF2-40B4-BE49-F238E27FC236}">
              <a16:creationId xmlns:a16="http://schemas.microsoft.com/office/drawing/2014/main" id="{BEE9D4AD-F631-4F53-9B40-9F5CFFE98C1B}"/>
            </a:ext>
          </a:extLst>
        </xdr:cNvPr>
        <xdr:cNvSpPr/>
      </xdr:nvSpPr>
      <xdr:spPr>
        <a:xfrm>
          <a:off x="1845786" y="5603873"/>
          <a:ext cx="1037114" cy="146052"/>
        </a:xfrm>
        <a:prstGeom prst="rightArrow">
          <a:avLst/>
        </a:prstGeom>
        <a:solidFill>
          <a:srgbClr val="4472C4"/>
        </a:solidFill>
        <a:ln w="12700" cap="flat" cmpd="sng" algn="ctr">
          <a:solidFill>
            <a:srgbClr val="4472C4">
              <a:shade val="15000"/>
            </a:srgbClr>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clientData/>
  </xdr:twoCellAnchor>
  <xdr:twoCellAnchor>
    <xdr:from>
      <xdr:col>3</xdr:col>
      <xdr:colOff>2040415</xdr:colOff>
      <xdr:row>22</xdr:row>
      <xdr:rowOff>132397</xdr:rowOff>
    </xdr:from>
    <xdr:to>
      <xdr:col>3</xdr:col>
      <xdr:colOff>2303622</xdr:colOff>
      <xdr:row>23</xdr:row>
      <xdr:rowOff>56039</xdr:rowOff>
    </xdr:to>
    <xdr:sp macro="" textlink="">
      <xdr:nvSpPr>
        <xdr:cNvPr id="4" name="Arrow: Right 3">
          <a:extLst>
            <a:ext uri="{FF2B5EF4-FFF2-40B4-BE49-F238E27FC236}">
              <a16:creationId xmlns:a16="http://schemas.microsoft.com/office/drawing/2014/main" id="{F4F73688-CC4D-4415-8C89-9E0C2B6636A8}"/>
            </a:ext>
          </a:extLst>
        </xdr:cNvPr>
        <xdr:cNvSpPr/>
      </xdr:nvSpPr>
      <xdr:spPr>
        <a:xfrm>
          <a:off x="12260740" y="5618797"/>
          <a:ext cx="263207" cy="104617"/>
        </a:xfrm>
        <a:prstGeom prst="rightArrow">
          <a:avLst/>
        </a:prstGeom>
        <a:solidFill>
          <a:srgbClr val="4472C4"/>
        </a:solidFill>
        <a:ln w="12700" cap="flat" cmpd="sng" algn="ctr">
          <a:solidFill>
            <a:srgbClr val="4472C4">
              <a:shade val="15000"/>
            </a:srgbClr>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clientData/>
  </xdr:twoCellAnchor>
  <xdr:twoCellAnchor editAs="oneCell">
    <xdr:from>
      <xdr:col>3</xdr:col>
      <xdr:colOff>0</xdr:colOff>
      <xdr:row>3</xdr:row>
      <xdr:rowOff>0</xdr:rowOff>
    </xdr:from>
    <xdr:to>
      <xdr:col>4</xdr:col>
      <xdr:colOff>3836431</xdr:colOff>
      <xdr:row>6</xdr:row>
      <xdr:rowOff>141318</xdr:rowOff>
    </xdr:to>
    <xdr:pic>
      <xdr:nvPicPr>
        <xdr:cNvPr id="5" name="Picture 4">
          <a:extLst>
            <a:ext uri="{FF2B5EF4-FFF2-40B4-BE49-F238E27FC236}">
              <a16:creationId xmlns:a16="http://schemas.microsoft.com/office/drawing/2014/main" id="{3B545FEE-6B49-48EC-80B9-CF3884801697}"/>
            </a:ext>
          </a:extLst>
        </xdr:cNvPr>
        <xdr:cNvPicPr>
          <a:picLocks noChangeAspect="1"/>
        </xdr:cNvPicPr>
      </xdr:nvPicPr>
      <xdr:blipFill>
        <a:blip xmlns:r="http://schemas.openxmlformats.org/officeDocument/2006/relationships" r:embed="rId1"/>
        <a:stretch>
          <a:fillRect/>
        </a:stretch>
      </xdr:blipFill>
      <xdr:spPr>
        <a:xfrm>
          <a:off x="9760324" y="840441"/>
          <a:ext cx="6256901" cy="159808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0</xdr:colOff>
      <xdr:row>0</xdr:row>
      <xdr:rowOff>1</xdr:rowOff>
    </xdr:from>
    <xdr:to>
      <xdr:col>9</xdr:col>
      <xdr:colOff>95250</xdr:colOff>
      <xdr:row>0</xdr:row>
      <xdr:rowOff>1181643</xdr:rowOff>
    </xdr:to>
    <xdr:pic>
      <xdr:nvPicPr>
        <xdr:cNvPr id="2" name="Picture 1">
          <a:extLst>
            <a:ext uri="{FF2B5EF4-FFF2-40B4-BE49-F238E27FC236}">
              <a16:creationId xmlns:a16="http://schemas.microsoft.com/office/drawing/2014/main" id="{81E416F8-6CFB-451B-A5CE-DA442677118D}"/>
            </a:ext>
          </a:extLst>
        </xdr:cNvPr>
        <xdr:cNvPicPr>
          <a:picLocks noChangeAspect="1"/>
        </xdr:cNvPicPr>
      </xdr:nvPicPr>
      <xdr:blipFill>
        <a:blip xmlns:r="http://schemas.openxmlformats.org/officeDocument/2006/relationships" r:embed="rId1"/>
        <a:stretch>
          <a:fillRect/>
        </a:stretch>
      </xdr:blipFill>
      <xdr:spPr>
        <a:xfrm>
          <a:off x="10776857" y="1"/>
          <a:ext cx="4626429" cy="118164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6</xdr:col>
      <xdr:colOff>1</xdr:colOff>
      <xdr:row>0</xdr:row>
      <xdr:rowOff>0</xdr:rowOff>
    </xdr:from>
    <xdr:to>
      <xdr:col>8</xdr:col>
      <xdr:colOff>1165413</xdr:colOff>
      <xdr:row>0</xdr:row>
      <xdr:rowOff>1224983</xdr:rowOff>
    </xdr:to>
    <xdr:pic>
      <xdr:nvPicPr>
        <xdr:cNvPr id="2" name="Picture 1">
          <a:extLst>
            <a:ext uri="{FF2B5EF4-FFF2-40B4-BE49-F238E27FC236}">
              <a16:creationId xmlns:a16="http://schemas.microsoft.com/office/drawing/2014/main" id="{27A87790-7C2A-4E0A-8F68-A127A690DC6A}"/>
            </a:ext>
          </a:extLst>
        </xdr:cNvPr>
        <xdr:cNvPicPr>
          <a:picLocks noChangeAspect="1"/>
        </xdr:cNvPicPr>
      </xdr:nvPicPr>
      <xdr:blipFill>
        <a:blip xmlns:r="http://schemas.openxmlformats.org/officeDocument/2006/relationships" r:embed="rId1"/>
        <a:stretch>
          <a:fillRect/>
        </a:stretch>
      </xdr:blipFill>
      <xdr:spPr>
        <a:xfrm>
          <a:off x="12292854" y="0"/>
          <a:ext cx="4796118" cy="122498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222251</xdr:colOff>
      <xdr:row>14</xdr:row>
      <xdr:rowOff>63500</xdr:rowOff>
    </xdr:from>
    <xdr:to>
      <xdr:col>2</xdr:col>
      <xdr:colOff>550334</xdr:colOff>
      <xdr:row>22</xdr:row>
      <xdr:rowOff>50443</xdr:rowOff>
    </xdr:to>
    <xdr:pic>
      <xdr:nvPicPr>
        <xdr:cNvPr id="2" name="Picture 1">
          <a:extLst>
            <a:ext uri="{FF2B5EF4-FFF2-40B4-BE49-F238E27FC236}">
              <a16:creationId xmlns:a16="http://schemas.microsoft.com/office/drawing/2014/main" id="{0AC7C44F-8A7C-4F7B-ABBF-DD793A8B5447}"/>
            </a:ext>
          </a:extLst>
        </xdr:cNvPr>
        <xdr:cNvPicPr>
          <a:picLocks noChangeAspect="1"/>
        </xdr:cNvPicPr>
      </xdr:nvPicPr>
      <xdr:blipFill>
        <a:blip xmlns:r="http://schemas.openxmlformats.org/officeDocument/2006/relationships" r:embed="rId1"/>
        <a:stretch>
          <a:fillRect/>
        </a:stretch>
      </xdr:blipFill>
      <xdr:spPr>
        <a:xfrm>
          <a:off x="222251" y="4868333"/>
          <a:ext cx="4921250" cy="125694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oneCellAnchor>
    <xdr:from>
      <xdr:col>10</xdr:col>
      <xdr:colOff>317050</xdr:colOff>
      <xdr:row>1</xdr:row>
      <xdr:rowOff>309096</xdr:rowOff>
    </xdr:from>
    <xdr:ext cx="1190622" cy="336725"/>
    <xdr:pic>
      <xdr:nvPicPr>
        <xdr:cNvPr id="4" name="Picture 3">
          <a:hlinkClick xmlns:r="http://schemas.openxmlformats.org/officeDocument/2006/relationships" r:id="rId1"/>
          <a:extLst>
            <a:ext uri="{FF2B5EF4-FFF2-40B4-BE49-F238E27FC236}">
              <a16:creationId xmlns:a16="http://schemas.microsoft.com/office/drawing/2014/main" id="{5EF84C2D-C4C6-4E16-85B8-8255052DEC1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14242600" y="480546"/>
          <a:ext cx="1190622" cy="336725"/>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oneCellAnchor>
    <xdr:from>
      <xdr:col>10</xdr:col>
      <xdr:colOff>317050</xdr:colOff>
      <xdr:row>1</xdr:row>
      <xdr:rowOff>309096</xdr:rowOff>
    </xdr:from>
    <xdr:ext cx="1190622" cy="336725"/>
    <xdr:pic>
      <xdr:nvPicPr>
        <xdr:cNvPr id="3" name="Picture 2">
          <a:hlinkClick xmlns:r="http://schemas.openxmlformats.org/officeDocument/2006/relationships" r:id="rId1"/>
          <a:extLst>
            <a:ext uri="{FF2B5EF4-FFF2-40B4-BE49-F238E27FC236}">
              <a16:creationId xmlns:a16="http://schemas.microsoft.com/office/drawing/2014/main" id="{68B60698-9201-4C9A-91F8-8743AD8F191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12842425" y="480546"/>
          <a:ext cx="1190622" cy="336725"/>
        </a:xfrm>
        <a:prstGeom prst="rect">
          <a:avLst/>
        </a:prstGeom>
      </xdr:spPr>
    </xdr:pic>
    <xdr:clientData/>
  </xdr:oneCellAnchor>
  <xdr:twoCellAnchor editAs="oneCell">
    <xdr:from>
      <xdr:col>1</xdr:col>
      <xdr:colOff>1</xdr:colOff>
      <xdr:row>1</xdr:row>
      <xdr:rowOff>0</xdr:rowOff>
    </xdr:from>
    <xdr:to>
      <xdr:col>3</xdr:col>
      <xdr:colOff>590551</xdr:colOff>
      <xdr:row>3</xdr:row>
      <xdr:rowOff>173718</xdr:rowOff>
    </xdr:to>
    <xdr:pic>
      <xdr:nvPicPr>
        <xdr:cNvPr id="4" name="Picture 3">
          <a:extLst>
            <a:ext uri="{FF2B5EF4-FFF2-40B4-BE49-F238E27FC236}">
              <a16:creationId xmlns:a16="http://schemas.microsoft.com/office/drawing/2014/main" id="{AD4B5465-9E73-4134-B5B0-B60571EE2422}"/>
            </a:ext>
          </a:extLst>
        </xdr:cNvPr>
        <xdr:cNvPicPr>
          <a:picLocks noChangeAspect="1"/>
        </xdr:cNvPicPr>
      </xdr:nvPicPr>
      <xdr:blipFill>
        <a:blip xmlns:r="http://schemas.openxmlformats.org/officeDocument/2006/relationships" r:embed="rId3"/>
        <a:stretch>
          <a:fillRect/>
        </a:stretch>
      </xdr:blipFill>
      <xdr:spPr>
        <a:xfrm>
          <a:off x="609601" y="200025"/>
          <a:ext cx="4819650" cy="1230993"/>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www.aga.org/research-policy/natural-gas-esg-sustainability/natural-gas-sustainability-initiative-ngsi/" TargetMode="External"/><Relationship Id="rId1" Type="http://schemas.openxmlformats.org/officeDocument/2006/relationships/hyperlink" Target="https://www.eei.org/issues-and-policy/NGSI"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69863F-ED11-480F-A9D0-C81FC6805B1F}">
  <sheetPr codeName="Sheet1">
    <tabColor rgb="FFFF0000"/>
  </sheetPr>
  <dimension ref="A2:T17"/>
  <sheetViews>
    <sheetView tabSelected="1" zoomScale="80" zoomScaleNormal="80" workbookViewId="0">
      <selection activeCell="A2" sqref="A2"/>
    </sheetView>
  </sheetViews>
  <sheetFormatPr defaultRowHeight="14.4" x14ac:dyDescent="0.3"/>
  <cols>
    <col min="1" max="1" width="26.5546875" customWidth="1"/>
    <col min="2" max="2" width="30.6640625" customWidth="1"/>
    <col min="3" max="3" width="22.44140625" customWidth="1"/>
    <col min="6" max="6" width="21.33203125" customWidth="1"/>
    <col min="7" max="7" width="27.6640625" customWidth="1"/>
    <col min="15" max="15" width="20.44140625" customWidth="1"/>
    <col min="16" max="16" width="17.44140625" customWidth="1"/>
    <col min="18" max="18" width="14.6640625" customWidth="1"/>
    <col min="19" max="19" width="13.6640625" customWidth="1"/>
    <col min="20" max="20" width="5.6640625" customWidth="1"/>
  </cols>
  <sheetData>
    <row r="2" spans="1:20" ht="90" customHeight="1" x14ac:dyDescent="0.3"/>
    <row r="3" spans="1:20" ht="15" thickBot="1" x14ac:dyDescent="0.35"/>
    <row r="4" spans="1:20" ht="69.75" customHeight="1" thickTop="1" thickBot="1" x14ac:dyDescent="0.35">
      <c r="B4" s="238" t="s">
        <v>0</v>
      </c>
      <c r="C4" s="239"/>
      <c r="F4" s="240" t="s">
        <v>1</v>
      </c>
      <c r="G4" s="241"/>
      <c r="N4" s="242" t="s">
        <v>2</v>
      </c>
      <c r="O4" s="243"/>
      <c r="P4" s="243"/>
      <c r="Q4" s="243"/>
      <c r="R4" s="244"/>
    </row>
    <row r="5" spans="1:20" ht="26.4" thickTop="1" x14ac:dyDescent="0.5">
      <c r="A5" s="57" t="s">
        <v>3</v>
      </c>
    </row>
    <row r="6" spans="1:20" ht="16.2" thickBot="1" x14ac:dyDescent="0.35">
      <c r="A6" s="73"/>
    </row>
    <row r="7" spans="1:20" ht="31.5" customHeight="1" thickTop="1" thickBot="1" x14ac:dyDescent="0.35">
      <c r="A7" s="82" t="s">
        <v>4</v>
      </c>
      <c r="B7" s="235" t="s">
        <v>5</v>
      </c>
      <c r="C7" s="236"/>
      <c r="D7" s="236"/>
      <c r="E7" s="236"/>
      <c r="F7" s="236"/>
      <c r="G7" s="236"/>
      <c r="H7" s="236"/>
      <c r="I7" s="236"/>
      <c r="J7" s="236"/>
      <c r="K7" s="236"/>
      <c r="L7" s="236"/>
      <c r="M7" s="236"/>
      <c r="N7" s="236"/>
      <c r="O7" s="236"/>
      <c r="P7" s="236"/>
      <c r="Q7" s="236"/>
      <c r="R7" s="236"/>
      <c r="S7" s="236"/>
      <c r="T7" s="237"/>
    </row>
    <row r="8" spans="1:20" ht="61.5" customHeight="1" thickTop="1" thickBot="1" x14ac:dyDescent="0.35">
      <c r="A8" s="82" t="s">
        <v>6</v>
      </c>
      <c r="B8" s="235" t="s">
        <v>7</v>
      </c>
      <c r="C8" s="245"/>
      <c r="D8" s="245"/>
      <c r="E8" s="245"/>
      <c r="F8" s="245"/>
      <c r="G8" s="245"/>
      <c r="H8" s="245"/>
      <c r="I8" s="245"/>
      <c r="J8" s="245"/>
      <c r="K8" s="245"/>
      <c r="L8" s="245"/>
      <c r="M8" s="245"/>
      <c r="N8" s="245"/>
      <c r="O8" s="245"/>
      <c r="P8" s="245"/>
      <c r="Q8" s="245"/>
      <c r="R8" s="245"/>
      <c r="S8" s="245"/>
      <c r="T8" s="246"/>
    </row>
    <row r="9" spans="1:20" ht="63.75" customHeight="1" thickTop="1" thickBot="1" x14ac:dyDescent="0.35">
      <c r="A9" s="82" t="s">
        <v>8</v>
      </c>
      <c r="B9" s="235" t="s">
        <v>9</v>
      </c>
      <c r="C9" s="245"/>
      <c r="D9" s="245"/>
      <c r="E9" s="245"/>
      <c r="F9" s="245"/>
      <c r="G9" s="245"/>
      <c r="H9" s="245"/>
      <c r="I9" s="245"/>
      <c r="J9" s="245"/>
      <c r="K9" s="245"/>
      <c r="L9" s="245"/>
      <c r="M9" s="245"/>
      <c r="N9" s="245"/>
      <c r="O9" s="245"/>
      <c r="P9" s="245"/>
      <c r="Q9" s="245"/>
      <c r="R9" s="245"/>
      <c r="S9" s="245"/>
      <c r="T9" s="246"/>
    </row>
    <row r="10" spans="1:20" ht="47.25" customHeight="1" thickTop="1" thickBot="1" x14ac:dyDescent="0.35">
      <c r="A10" s="82" t="s">
        <v>10</v>
      </c>
      <c r="B10" s="235" t="s">
        <v>11</v>
      </c>
      <c r="C10" s="236"/>
      <c r="D10" s="236"/>
      <c r="E10" s="236"/>
      <c r="F10" s="236"/>
      <c r="G10" s="236"/>
      <c r="H10" s="236"/>
      <c r="I10" s="236"/>
      <c r="J10" s="236"/>
      <c r="K10" s="236"/>
      <c r="L10" s="236"/>
      <c r="M10" s="236"/>
      <c r="N10" s="236"/>
      <c r="O10" s="236"/>
      <c r="P10" s="236"/>
      <c r="Q10" s="236"/>
      <c r="R10" s="236"/>
      <c r="S10" s="236"/>
      <c r="T10" s="237"/>
    </row>
    <row r="11" spans="1:20" ht="47.25" customHeight="1" thickTop="1" thickBot="1" x14ac:dyDescent="0.35">
      <c r="A11" s="82" t="s">
        <v>12</v>
      </c>
      <c r="B11" s="235" t="s">
        <v>13</v>
      </c>
      <c r="C11" s="245"/>
      <c r="D11" s="245"/>
      <c r="E11" s="245"/>
      <c r="F11" s="245"/>
      <c r="G11" s="245"/>
      <c r="H11" s="245"/>
      <c r="I11" s="245"/>
      <c r="J11" s="245"/>
      <c r="K11" s="245"/>
      <c r="L11" s="245"/>
      <c r="M11" s="245"/>
      <c r="N11" s="245"/>
      <c r="O11" s="245"/>
      <c r="P11" s="245"/>
      <c r="Q11" s="245"/>
      <c r="R11" s="245"/>
      <c r="S11" s="245"/>
      <c r="T11" s="246"/>
    </row>
    <row r="12" spans="1:20" ht="51" customHeight="1" thickTop="1" thickBot="1" x14ac:dyDescent="0.35">
      <c r="A12" s="82" t="s">
        <v>14</v>
      </c>
      <c r="B12" s="235" t="s">
        <v>15</v>
      </c>
      <c r="C12" s="236"/>
      <c r="D12" s="236"/>
      <c r="E12" s="236"/>
      <c r="F12" s="236"/>
      <c r="G12" s="236"/>
      <c r="H12" s="236"/>
      <c r="I12" s="236"/>
      <c r="J12" s="236"/>
      <c r="K12" s="236"/>
      <c r="L12" s="236"/>
      <c r="M12" s="236"/>
      <c r="N12" s="236"/>
      <c r="O12" s="236"/>
      <c r="P12" s="236"/>
      <c r="Q12" s="236"/>
      <c r="R12" s="236"/>
      <c r="S12" s="236"/>
      <c r="T12" s="237"/>
    </row>
    <row r="13" spans="1:20" ht="64.5" customHeight="1" thickTop="1" thickBot="1" x14ac:dyDescent="0.35">
      <c r="A13" s="82" t="s">
        <v>16</v>
      </c>
      <c r="B13" s="235" t="s">
        <v>17</v>
      </c>
      <c r="C13" s="236"/>
      <c r="D13" s="236"/>
      <c r="E13" s="236"/>
      <c r="F13" s="236"/>
      <c r="G13" s="236"/>
      <c r="H13" s="236"/>
      <c r="I13" s="236"/>
      <c r="J13" s="236"/>
      <c r="K13" s="236"/>
      <c r="L13" s="236"/>
      <c r="M13" s="236"/>
      <c r="N13" s="236"/>
      <c r="O13" s="236"/>
      <c r="P13" s="236"/>
      <c r="Q13" s="236"/>
      <c r="R13" s="236"/>
      <c r="S13" s="236"/>
      <c r="T13" s="237"/>
    </row>
    <row r="14" spans="1:20" ht="54" customHeight="1" x14ac:dyDescent="0.3">
      <c r="A14" s="82" t="s">
        <v>14</v>
      </c>
      <c r="B14" s="247" t="s">
        <v>18</v>
      </c>
      <c r="C14" s="248"/>
      <c r="D14" s="248"/>
      <c r="E14" s="248"/>
      <c r="F14" s="248"/>
      <c r="G14" s="248"/>
      <c r="H14" s="248"/>
      <c r="I14" s="248"/>
      <c r="J14" s="248"/>
      <c r="K14" s="248"/>
      <c r="L14" s="248"/>
      <c r="M14" s="248"/>
      <c r="N14" s="248"/>
      <c r="O14" s="248"/>
      <c r="P14" s="248"/>
      <c r="Q14" s="248"/>
      <c r="R14" s="248"/>
      <c r="S14" s="248"/>
      <c r="T14" s="248"/>
    </row>
    <row r="15" spans="1:20" ht="65.25" customHeight="1" thickTop="1" thickBot="1" x14ac:dyDescent="0.35">
      <c r="A15" s="82" t="s">
        <v>16</v>
      </c>
      <c r="B15" s="235" t="s">
        <v>19</v>
      </c>
      <c r="C15" s="236"/>
      <c r="D15" s="236"/>
      <c r="E15" s="236"/>
      <c r="F15" s="236"/>
      <c r="G15" s="236"/>
      <c r="H15" s="236"/>
      <c r="I15" s="236"/>
      <c r="J15" s="236"/>
      <c r="K15" s="236"/>
      <c r="L15" s="236"/>
      <c r="M15" s="236"/>
      <c r="N15" s="236"/>
      <c r="O15" s="236"/>
      <c r="P15" s="236"/>
      <c r="Q15" s="236"/>
      <c r="R15" s="236"/>
      <c r="S15" s="236"/>
      <c r="T15" s="237"/>
    </row>
    <row r="16" spans="1:20" ht="63" customHeight="1" thickTop="1" thickBot="1" x14ac:dyDescent="0.35">
      <c r="A16" s="82" t="s">
        <v>20</v>
      </c>
      <c r="B16" s="235" t="s">
        <v>21</v>
      </c>
      <c r="C16" s="245"/>
      <c r="D16" s="245"/>
      <c r="E16" s="245"/>
      <c r="F16" s="245"/>
      <c r="G16" s="245"/>
      <c r="H16" s="245"/>
      <c r="I16" s="245"/>
      <c r="J16" s="245"/>
      <c r="K16" s="245"/>
      <c r="L16" s="245"/>
      <c r="M16" s="245"/>
      <c r="N16" s="245"/>
      <c r="O16" s="245"/>
      <c r="P16" s="245"/>
      <c r="Q16" s="245"/>
      <c r="R16" s="245"/>
      <c r="S16" s="245"/>
      <c r="T16" s="246"/>
    </row>
    <row r="17" ht="15" thickTop="1" x14ac:dyDescent="0.3"/>
  </sheetData>
  <sheetProtection algorithmName="SHA-512" hashValue="Tl7moTHWvvIMFvcr9A2FvpjMWmhmDb1ECwQUhvAZPTCvwl5IzcRxk6rawUW3oPkBjFSutedTj25QsuGBmyd8Lg==" saltValue="3JH2FVuziTpYlnThs1RjdQ==" spinCount="100000" sheet="1" objects="1" scenarios="1"/>
  <mergeCells count="13">
    <mergeCell ref="B7:T7"/>
    <mergeCell ref="B4:C4"/>
    <mergeCell ref="F4:G4"/>
    <mergeCell ref="N4:R4"/>
    <mergeCell ref="B16:T16"/>
    <mergeCell ref="B8:T8"/>
    <mergeCell ref="B9:T9"/>
    <mergeCell ref="B12:T12"/>
    <mergeCell ref="B14:T14"/>
    <mergeCell ref="B13:T13"/>
    <mergeCell ref="B15:T15"/>
    <mergeCell ref="B10:T10"/>
    <mergeCell ref="B11:T11"/>
  </mergeCells>
  <hyperlinks>
    <hyperlink ref="B4" r:id="rId1" xr:uid="{089C16EC-C573-4CE5-A646-93A00A8BC0EB}"/>
    <hyperlink ref="F4" r:id="rId2" xr:uid="{AB02D721-59CF-49C3-958E-5D5D3FE837DA}"/>
  </hyperlinks>
  <pageMargins left="0.7" right="0.7" top="0.75" bottom="0.75" header="0.3" footer="0.3"/>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C3B49E-921B-4761-9397-197EA31550C8}">
  <sheetPr codeName="Sheet10">
    <tabColor theme="7" tint="0.39997558519241921"/>
  </sheetPr>
  <dimension ref="A1:L46"/>
  <sheetViews>
    <sheetView zoomScaleNormal="100" workbookViewId="0">
      <selection activeCell="H6" sqref="H6"/>
    </sheetView>
  </sheetViews>
  <sheetFormatPr defaultColWidth="8.5546875" defaultRowHeight="13.2" x14ac:dyDescent="0.25"/>
  <cols>
    <col min="1" max="1" width="8.5546875" style="3" customWidth="1"/>
    <col min="2" max="2" width="8.5546875" style="3"/>
    <col min="3" max="3" width="5.6640625" style="3" customWidth="1"/>
    <col min="4" max="4" width="54.33203125" style="3" customWidth="1"/>
    <col min="5" max="5" width="14.6640625" style="3" bestFit="1" customWidth="1"/>
    <col min="6" max="6" width="38.44140625" style="3" customWidth="1"/>
    <col min="7" max="7" width="10.5546875" style="3" customWidth="1"/>
    <col min="8" max="8" width="20.6640625" style="3" customWidth="1"/>
    <col min="9" max="9" width="17.44140625" style="3" customWidth="1"/>
    <col min="10" max="11" width="8.5546875" style="3"/>
    <col min="12" max="12" width="15.5546875" style="3" customWidth="1"/>
    <col min="13" max="16384" width="8.5546875" style="3"/>
  </cols>
  <sheetData>
    <row r="1" spans="1:12" ht="13.8" thickBot="1" x14ac:dyDescent="0.3">
      <c r="A1" s="48"/>
    </row>
    <row r="2" spans="1:12" ht="68.25" customHeight="1" thickTop="1" thickBot="1" x14ac:dyDescent="0.35">
      <c r="A2" s="341" t="s">
        <v>22</v>
      </c>
      <c r="B2" s="342"/>
      <c r="C2" s="342"/>
      <c r="D2" s="342"/>
      <c r="E2" s="342"/>
      <c r="F2" s="343"/>
      <c r="H2" s="242" t="s">
        <v>2</v>
      </c>
      <c r="I2" s="243"/>
      <c r="J2" s="243"/>
      <c r="K2" s="243"/>
      <c r="L2" s="244"/>
    </row>
    <row r="3" spans="1:12" ht="15.75" customHeight="1" thickTop="1" x14ac:dyDescent="0.3">
      <c r="A3" s="269"/>
      <c r="B3" s="270"/>
      <c r="C3" s="270"/>
      <c r="D3" s="270"/>
      <c r="E3" s="270"/>
      <c r="F3" s="270"/>
      <c r="H3" s="50"/>
      <c r="I3" s="50"/>
    </row>
    <row r="4" spans="1:12" ht="13.8" thickBot="1" x14ac:dyDescent="0.3">
      <c r="A4" s="4"/>
      <c r="B4" s="4"/>
      <c r="C4" s="4"/>
      <c r="D4" s="4"/>
      <c r="E4" s="4"/>
      <c r="F4" s="4"/>
    </row>
    <row r="5" spans="1:12" ht="16.5" customHeight="1" thickTop="1" x14ac:dyDescent="0.3">
      <c r="A5" s="344" t="s">
        <v>209</v>
      </c>
      <c r="B5" s="345"/>
      <c r="C5" s="345"/>
      <c r="D5" s="345"/>
      <c r="E5" s="345"/>
      <c r="F5" s="346"/>
      <c r="H5"/>
      <c r="I5"/>
      <c r="J5"/>
      <c r="K5"/>
      <c r="L5"/>
    </row>
    <row r="6" spans="1:12" ht="12.6" customHeight="1" x14ac:dyDescent="0.3">
      <c r="A6" s="347" t="s">
        <v>210</v>
      </c>
      <c r="B6" s="348"/>
      <c r="C6" s="348"/>
      <c r="D6" s="348"/>
      <c r="E6" s="348"/>
      <c r="F6" s="349"/>
      <c r="H6"/>
      <c r="I6"/>
      <c r="J6"/>
      <c r="K6"/>
      <c r="L6"/>
    </row>
    <row r="7" spans="1:12" ht="14.4" x14ac:dyDescent="0.3">
      <c r="A7" s="252"/>
      <c r="B7" s="253"/>
      <c r="C7" s="253"/>
      <c r="D7" s="253"/>
      <c r="E7" s="253"/>
      <c r="F7" s="254"/>
      <c r="H7"/>
      <c r="I7"/>
      <c r="J7"/>
      <c r="K7"/>
      <c r="L7"/>
    </row>
    <row r="8" spans="1:12" ht="14.4" x14ac:dyDescent="0.3">
      <c r="A8" s="252"/>
      <c r="B8" s="253"/>
      <c r="C8" s="253"/>
      <c r="D8" s="253"/>
      <c r="E8" s="253"/>
      <c r="F8" s="254"/>
      <c r="H8"/>
      <c r="I8"/>
      <c r="J8"/>
      <c r="K8"/>
      <c r="L8"/>
    </row>
    <row r="9" spans="1:12" x14ac:dyDescent="0.25">
      <c r="A9" s="252"/>
      <c r="B9" s="253"/>
      <c r="C9" s="253"/>
      <c r="D9" s="253"/>
      <c r="E9" s="253"/>
      <c r="F9" s="254"/>
    </row>
    <row r="10" spans="1:12" x14ac:dyDescent="0.25">
      <c r="A10" s="252"/>
      <c r="B10" s="253"/>
      <c r="C10" s="253"/>
      <c r="D10" s="253"/>
      <c r="E10" s="253"/>
      <c r="F10" s="254"/>
    </row>
    <row r="11" spans="1:12" x14ac:dyDescent="0.25">
      <c r="A11" s="252"/>
      <c r="B11" s="253"/>
      <c r="C11" s="253"/>
      <c r="D11" s="253"/>
      <c r="E11" s="253"/>
      <c r="F11" s="254"/>
    </row>
    <row r="12" spans="1:12" x14ac:dyDescent="0.25">
      <c r="A12" s="252"/>
      <c r="B12" s="253"/>
      <c r="C12" s="253"/>
      <c r="D12" s="253"/>
      <c r="E12" s="253"/>
      <c r="F12" s="254"/>
    </row>
    <row r="13" spans="1:12" x14ac:dyDescent="0.25">
      <c r="A13" s="252"/>
      <c r="B13" s="253"/>
      <c r="C13" s="253"/>
      <c r="D13" s="253"/>
      <c r="E13" s="253"/>
      <c r="F13" s="254"/>
    </row>
    <row r="14" spans="1:12" x14ac:dyDescent="0.25">
      <c r="A14" s="252"/>
      <c r="B14" s="253"/>
      <c r="C14" s="253"/>
      <c r="D14" s="253"/>
      <c r="E14" s="253"/>
      <c r="F14" s="254"/>
    </row>
    <row r="15" spans="1:12" x14ac:dyDescent="0.25">
      <c r="A15" s="252"/>
      <c r="B15" s="253"/>
      <c r="C15" s="253"/>
      <c r="D15" s="253"/>
      <c r="E15" s="253"/>
      <c r="F15" s="254"/>
    </row>
    <row r="16" spans="1:12" x14ac:dyDescent="0.25">
      <c r="A16" s="252"/>
      <c r="B16" s="253"/>
      <c r="C16" s="253"/>
      <c r="D16" s="253"/>
      <c r="E16" s="253"/>
      <c r="F16" s="254"/>
    </row>
    <row r="17" spans="1:6" x14ac:dyDescent="0.25">
      <c r="A17" s="252"/>
      <c r="B17" s="253"/>
      <c r="C17" s="253"/>
      <c r="D17" s="253"/>
      <c r="E17" s="253"/>
      <c r="F17" s="254"/>
    </row>
    <row r="18" spans="1:6" x14ac:dyDescent="0.25">
      <c r="A18" s="252"/>
      <c r="B18" s="253"/>
      <c r="C18" s="253"/>
      <c r="D18" s="253"/>
      <c r="E18" s="253"/>
      <c r="F18" s="254"/>
    </row>
    <row r="19" spans="1:6" ht="66" customHeight="1" x14ac:dyDescent="0.25">
      <c r="A19" s="252"/>
      <c r="B19" s="253"/>
      <c r="C19" s="253"/>
      <c r="D19" s="253"/>
      <c r="E19" s="253"/>
      <c r="F19" s="254"/>
    </row>
    <row r="20" spans="1:6" ht="220.5" customHeight="1" thickBot="1" x14ac:dyDescent="0.3">
      <c r="A20" s="255"/>
      <c r="B20" s="256"/>
      <c r="C20" s="256"/>
      <c r="D20" s="256"/>
      <c r="E20" s="256"/>
      <c r="F20" s="257"/>
    </row>
    <row r="21" spans="1:6" ht="29.25" customHeight="1" thickTop="1" x14ac:dyDescent="0.3">
      <c r="A21"/>
      <c r="B21"/>
      <c r="C21"/>
      <c r="D21"/>
      <c r="E21"/>
      <c r="F21"/>
    </row>
    <row r="38" spans="3:4" customFormat="1" ht="14.4" x14ac:dyDescent="0.3"/>
    <row r="39" spans="3:4" customFormat="1" ht="14.4" x14ac:dyDescent="0.3"/>
    <row r="40" spans="3:4" customFormat="1" ht="14.4" x14ac:dyDescent="0.3"/>
    <row r="41" spans="3:4" customFormat="1" ht="14.4" x14ac:dyDescent="0.3"/>
    <row r="42" spans="3:4" customFormat="1" ht="14.4" x14ac:dyDescent="0.3"/>
    <row r="45" spans="3:4" x14ac:dyDescent="0.25">
      <c r="C45" s="45"/>
      <c r="D45" s="45"/>
    </row>
    <row r="46" spans="3:4" x14ac:dyDescent="0.25">
      <c r="C46" s="46"/>
      <c r="D46" s="46"/>
    </row>
  </sheetData>
  <sheetProtection algorithmName="SHA-512" hashValue="eXlRhugBeUtheKSCGBoaU+ihMoMTgwUKKZnwJ3dzMdqtAkYE6lxYuogMw2GcUPif0K1cMSHegsHCFu0i4Vkd5g==" saltValue="EUzCM8iKoBTt4lS6r5iErA==" spinCount="100000" sheet="1" objects="1" scenarios="1"/>
  <mergeCells count="5">
    <mergeCell ref="A3:F3"/>
    <mergeCell ref="A2:F2"/>
    <mergeCell ref="A5:F5"/>
    <mergeCell ref="A6:F20"/>
    <mergeCell ref="H2:L2"/>
  </mergeCells>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10CFFF-3610-401C-8681-1EB34D8B5084}">
  <sheetPr codeName="Sheet11">
    <tabColor theme="7" tint="0.39997558519241921"/>
  </sheetPr>
  <dimension ref="B1:L62"/>
  <sheetViews>
    <sheetView workbookViewId="0">
      <selection activeCell="E3" sqref="E3"/>
    </sheetView>
  </sheetViews>
  <sheetFormatPr defaultRowHeight="14.4" x14ac:dyDescent="0.3"/>
  <cols>
    <col min="3" max="3" width="54.33203125" customWidth="1"/>
    <col min="4" max="4" width="14.6640625" bestFit="1" customWidth="1"/>
    <col min="5" max="5" width="28.44140625" bestFit="1" customWidth="1"/>
    <col min="6" max="6" width="10.5546875" customWidth="1"/>
    <col min="7" max="7" width="25.33203125" customWidth="1"/>
    <col min="8" max="8" width="24.6640625" customWidth="1"/>
    <col min="9" max="9" width="26.33203125" customWidth="1"/>
    <col min="12" max="12" width="15" customWidth="1"/>
  </cols>
  <sheetData>
    <row r="1" spans="2:12" ht="15" thickBot="1" x14ac:dyDescent="0.35"/>
    <row r="2" spans="2:12" ht="67.5" customHeight="1" thickTop="1" thickBot="1" x14ac:dyDescent="0.35">
      <c r="H2" s="242" t="s">
        <v>2</v>
      </c>
      <c r="I2" s="243"/>
      <c r="J2" s="243"/>
      <c r="K2" s="243"/>
      <c r="L2" s="244"/>
    </row>
    <row r="3" spans="2:12" ht="15" thickTop="1" x14ac:dyDescent="0.3"/>
    <row r="6" spans="2:12" ht="21.6" thickBot="1" x14ac:dyDescent="0.45">
      <c r="B6" s="78" t="s">
        <v>211</v>
      </c>
    </row>
    <row r="7" spans="2:12" ht="16.2" thickTop="1" x14ac:dyDescent="0.3">
      <c r="B7" s="386" t="s">
        <v>212</v>
      </c>
      <c r="C7" s="387"/>
      <c r="D7" s="387"/>
      <c r="E7" s="387"/>
      <c r="F7" s="387"/>
      <c r="G7" s="387"/>
      <c r="H7" s="387"/>
      <c r="I7" s="388"/>
    </row>
    <row r="8" spans="2:12" ht="15" thickBot="1" x14ac:dyDescent="0.35">
      <c r="B8" s="59"/>
      <c r="C8" s="52"/>
      <c r="D8" s="52"/>
      <c r="E8" s="52"/>
      <c r="F8" s="52"/>
      <c r="G8" s="52"/>
      <c r="H8" s="52"/>
      <c r="I8" s="60"/>
    </row>
    <row r="9" spans="2:12" ht="16.2" thickTop="1" x14ac:dyDescent="0.3">
      <c r="B9" s="389" t="s">
        <v>213</v>
      </c>
      <c r="C9" s="390"/>
      <c r="D9" s="390"/>
      <c r="E9" s="390"/>
      <c r="F9" s="390"/>
      <c r="G9" s="390"/>
      <c r="H9" s="390"/>
      <c r="I9" s="391"/>
    </row>
    <row r="10" spans="2:12" x14ac:dyDescent="0.3">
      <c r="B10" s="53"/>
      <c r="C10" s="39" t="s">
        <v>214</v>
      </c>
      <c r="D10" s="51" t="s">
        <v>215</v>
      </c>
      <c r="E10" s="51" t="s">
        <v>216</v>
      </c>
      <c r="F10" s="47"/>
      <c r="G10" s="51" t="s">
        <v>217</v>
      </c>
      <c r="H10" s="51"/>
      <c r="I10" s="86"/>
    </row>
    <row r="11" spans="2:12" ht="15" customHeight="1" x14ac:dyDescent="0.3">
      <c r="B11" s="53"/>
      <c r="C11" s="47" t="s">
        <v>218</v>
      </c>
      <c r="D11" s="47">
        <v>1.9199999999999998E-2</v>
      </c>
      <c r="E11" s="47" t="s">
        <v>219</v>
      </c>
      <c r="F11" s="47"/>
      <c r="G11" s="392" t="s">
        <v>220</v>
      </c>
      <c r="H11" s="392"/>
      <c r="I11" s="393"/>
    </row>
    <row r="12" spans="2:12" x14ac:dyDescent="0.3">
      <c r="B12" s="53"/>
      <c r="C12" s="47"/>
      <c r="D12" s="47"/>
      <c r="E12" s="47"/>
      <c r="F12" s="47"/>
      <c r="G12" s="392"/>
      <c r="H12" s="392"/>
      <c r="I12" s="393"/>
    </row>
    <row r="13" spans="2:12" ht="15" thickBot="1" x14ac:dyDescent="0.35">
      <c r="B13" s="54"/>
      <c r="C13" s="55"/>
      <c r="D13" s="55"/>
      <c r="E13" s="55"/>
      <c r="F13" s="55"/>
      <c r="G13" s="55"/>
      <c r="H13" s="55"/>
      <c r="I13" s="56"/>
    </row>
    <row r="14" spans="2:12" ht="16.2" thickTop="1" x14ac:dyDescent="0.3">
      <c r="B14" s="394" t="s">
        <v>221</v>
      </c>
      <c r="C14" s="395"/>
      <c r="D14" s="395"/>
      <c r="E14" s="395"/>
      <c r="F14" s="395"/>
      <c r="G14" s="395"/>
      <c r="H14" s="395"/>
      <c r="I14" s="396"/>
    </row>
    <row r="15" spans="2:12" x14ac:dyDescent="0.3">
      <c r="B15" s="58"/>
      <c r="C15" s="47"/>
      <c r="D15" s="43" t="s">
        <v>222</v>
      </c>
      <c r="E15" s="43" t="s">
        <v>223</v>
      </c>
      <c r="F15" s="397" t="s">
        <v>224</v>
      </c>
      <c r="G15" s="397"/>
      <c r="H15" s="397"/>
      <c r="I15" s="398"/>
    </row>
    <row r="16" spans="2:12" x14ac:dyDescent="0.3">
      <c r="B16" s="404" t="s">
        <v>225</v>
      </c>
      <c r="C16" s="405"/>
      <c r="D16" s="397" t="s">
        <v>226</v>
      </c>
      <c r="E16" s="397"/>
      <c r="F16" s="397"/>
      <c r="G16" s="397"/>
      <c r="H16" s="397"/>
      <c r="I16" s="398"/>
    </row>
    <row r="17" spans="2:10" x14ac:dyDescent="0.3">
      <c r="B17" s="53"/>
      <c r="C17" s="15" t="s">
        <v>227</v>
      </c>
      <c r="D17" s="84">
        <v>172.03332194954956</v>
      </c>
      <c r="E17" s="85" t="s">
        <v>228</v>
      </c>
      <c r="F17" s="400" t="s">
        <v>229</v>
      </c>
      <c r="G17" s="400"/>
      <c r="H17" s="400"/>
      <c r="I17" s="401"/>
      <c r="J17" s="83"/>
    </row>
    <row r="18" spans="2:10" ht="15" thickBot="1" x14ac:dyDescent="0.35">
      <c r="B18" s="54"/>
      <c r="C18" s="88" t="s">
        <v>230</v>
      </c>
      <c r="D18" s="89">
        <v>0.6927789821490804</v>
      </c>
      <c r="E18" s="90" t="s">
        <v>231</v>
      </c>
      <c r="F18" s="402" t="s">
        <v>229</v>
      </c>
      <c r="G18" s="402"/>
      <c r="H18" s="402"/>
      <c r="I18" s="403"/>
      <c r="J18" s="83"/>
    </row>
    <row r="19" spans="2:10" ht="15" thickTop="1" x14ac:dyDescent="0.3">
      <c r="B19" s="61"/>
      <c r="C19" s="399"/>
      <c r="D19" s="399"/>
      <c r="E19" s="399"/>
      <c r="F19" s="399"/>
      <c r="G19" s="399"/>
      <c r="H19" s="399"/>
      <c r="I19" s="399"/>
    </row>
    <row r="22" spans="2:10" ht="18.600000000000001" thickBot="1" x14ac:dyDescent="0.4">
      <c r="B22" s="116" t="s">
        <v>232</v>
      </c>
      <c r="C22" s="117"/>
      <c r="D22" s="117"/>
      <c r="E22" s="117"/>
      <c r="F22" s="117"/>
      <c r="G22" s="117"/>
      <c r="H22" s="117"/>
      <c r="I22" s="117"/>
    </row>
    <row r="23" spans="2:10" ht="16.2" thickTop="1" x14ac:dyDescent="0.3">
      <c r="B23" s="369" t="s">
        <v>233</v>
      </c>
      <c r="C23" s="370"/>
      <c r="D23" s="370"/>
      <c r="E23" s="370"/>
      <c r="F23" s="370"/>
      <c r="G23" s="370"/>
      <c r="H23" s="370"/>
      <c r="I23" s="371"/>
    </row>
    <row r="24" spans="2:10" ht="15" thickBot="1" x14ac:dyDescent="0.35">
      <c r="B24" s="118"/>
      <c r="C24" s="119"/>
      <c r="D24" s="119"/>
      <c r="E24" s="119"/>
      <c r="F24" s="119"/>
      <c r="G24" s="119"/>
      <c r="H24" s="119"/>
      <c r="I24" s="120"/>
    </row>
    <row r="25" spans="2:10" ht="16.2" thickTop="1" x14ac:dyDescent="0.3">
      <c r="B25" s="379" t="s">
        <v>213</v>
      </c>
      <c r="C25" s="380"/>
      <c r="D25" s="380"/>
      <c r="E25" s="380"/>
      <c r="F25" s="380"/>
      <c r="G25" s="380"/>
      <c r="H25" s="380"/>
      <c r="I25" s="381"/>
    </row>
    <row r="26" spans="2:10" x14ac:dyDescent="0.3">
      <c r="B26" s="121"/>
      <c r="C26" s="122" t="s">
        <v>214</v>
      </c>
      <c r="D26" s="123" t="s">
        <v>215</v>
      </c>
      <c r="E26" s="123" t="s">
        <v>216</v>
      </c>
      <c r="F26" s="124"/>
      <c r="G26" s="123" t="s">
        <v>217</v>
      </c>
      <c r="H26" s="123"/>
      <c r="I26" s="125"/>
    </row>
    <row r="27" spans="2:10" ht="15" customHeight="1" x14ac:dyDescent="0.3">
      <c r="B27" s="121"/>
      <c r="C27" s="124" t="s">
        <v>218</v>
      </c>
      <c r="D27" s="124">
        <v>1.9199999999999998E-2</v>
      </c>
      <c r="E27" s="124" t="s">
        <v>219</v>
      </c>
      <c r="F27" s="124"/>
      <c r="G27" s="352" t="s">
        <v>234</v>
      </c>
      <c r="H27" s="352"/>
      <c r="I27" s="353"/>
    </row>
    <row r="28" spans="2:10" x14ac:dyDescent="0.3">
      <c r="B28" s="121"/>
      <c r="C28" s="124"/>
      <c r="D28" s="124"/>
      <c r="E28" s="124"/>
      <c r="F28" s="124"/>
      <c r="G28" s="352"/>
      <c r="H28" s="352"/>
      <c r="I28" s="353"/>
    </row>
    <row r="29" spans="2:10" ht="15" thickBot="1" x14ac:dyDescent="0.35">
      <c r="B29" s="126"/>
      <c r="C29" s="127"/>
      <c r="D29" s="127"/>
      <c r="E29" s="127"/>
      <c r="F29" s="127"/>
      <c r="G29" s="127"/>
      <c r="H29" s="127"/>
      <c r="I29" s="128"/>
    </row>
    <row r="30" spans="2:10" ht="16.2" thickTop="1" x14ac:dyDescent="0.3">
      <c r="B30" s="354" t="s">
        <v>221</v>
      </c>
      <c r="C30" s="355"/>
      <c r="D30" s="355"/>
      <c r="E30" s="355"/>
      <c r="F30" s="355"/>
      <c r="G30" s="355"/>
      <c r="H30" s="355"/>
      <c r="I30" s="356"/>
    </row>
    <row r="31" spans="2:10" x14ac:dyDescent="0.3">
      <c r="B31" s="129"/>
      <c r="C31" s="124"/>
      <c r="D31" s="130" t="s">
        <v>222</v>
      </c>
      <c r="E31" s="130" t="s">
        <v>223</v>
      </c>
      <c r="F31" s="357" t="s">
        <v>235</v>
      </c>
      <c r="G31" s="357"/>
      <c r="H31" s="357"/>
      <c r="I31" s="358"/>
    </row>
    <row r="32" spans="2:10" x14ac:dyDescent="0.3">
      <c r="B32" s="359" t="s">
        <v>225</v>
      </c>
      <c r="C32" s="360"/>
      <c r="D32" s="357" t="s">
        <v>226</v>
      </c>
      <c r="E32" s="357"/>
      <c r="F32" s="357"/>
      <c r="G32" s="357"/>
      <c r="H32" s="357"/>
      <c r="I32" s="358"/>
    </row>
    <row r="33" spans="2:10" x14ac:dyDescent="0.3">
      <c r="B33" s="121"/>
      <c r="C33" s="131" t="s">
        <v>236</v>
      </c>
      <c r="D33" s="132">
        <v>51.21</v>
      </c>
      <c r="E33" s="131" t="s">
        <v>237</v>
      </c>
      <c r="F33" s="350" t="s">
        <v>238</v>
      </c>
      <c r="G33" s="350"/>
      <c r="H33" s="350"/>
      <c r="I33" s="351"/>
    </row>
    <row r="34" spans="2:10" x14ac:dyDescent="0.3">
      <c r="B34" s="121"/>
      <c r="C34" s="131" t="s">
        <v>239</v>
      </c>
      <c r="D34" s="132">
        <v>6515.78</v>
      </c>
      <c r="E34" s="131" t="s">
        <v>240</v>
      </c>
      <c r="F34" s="350" t="s">
        <v>241</v>
      </c>
      <c r="G34" s="350"/>
      <c r="H34" s="350"/>
      <c r="I34" s="351"/>
    </row>
    <row r="35" spans="2:10" x14ac:dyDescent="0.3">
      <c r="B35" s="121"/>
      <c r="C35" s="131" t="s">
        <v>242</v>
      </c>
      <c r="D35" s="132">
        <v>29635.150603075803</v>
      </c>
      <c r="E35" s="131" t="s">
        <v>243</v>
      </c>
      <c r="F35" s="350" t="s">
        <v>244</v>
      </c>
      <c r="G35" s="350"/>
      <c r="H35" s="350"/>
      <c r="I35" s="351"/>
    </row>
    <row r="36" spans="2:10" ht="26.4" x14ac:dyDescent="0.3">
      <c r="B36" s="121"/>
      <c r="C36" s="133" t="s">
        <v>245</v>
      </c>
      <c r="D36" s="132">
        <v>1.58</v>
      </c>
      <c r="E36" s="131" t="s">
        <v>246</v>
      </c>
      <c r="F36" s="350" t="s">
        <v>247</v>
      </c>
      <c r="G36" s="350"/>
      <c r="H36" s="350"/>
      <c r="I36" s="351"/>
    </row>
    <row r="37" spans="2:10" x14ac:dyDescent="0.3">
      <c r="B37" s="121"/>
      <c r="C37" s="133" t="s">
        <v>248</v>
      </c>
      <c r="D37" s="132">
        <v>0.69246502501369656</v>
      </c>
      <c r="E37" s="131" t="s">
        <v>231</v>
      </c>
      <c r="F37" s="350" t="s">
        <v>247</v>
      </c>
      <c r="G37" s="350"/>
      <c r="H37" s="350"/>
      <c r="I37" s="351"/>
      <c r="J37" s="83"/>
    </row>
    <row r="38" spans="2:10" x14ac:dyDescent="0.3">
      <c r="B38" s="121"/>
      <c r="C38" s="133" t="s">
        <v>227</v>
      </c>
      <c r="D38" s="132">
        <v>171.38439897438093</v>
      </c>
      <c r="E38" s="131" t="s">
        <v>228</v>
      </c>
      <c r="F38" s="350" t="s">
        <v>247</v>
      </c>
      <c r="G38" s="350"/>
      <c r="H38" s="350"/>
      <c r="I38" s="351"/>
      <c r="J38" s="83"/>
    </row>
    <row r="39" spans="2:10" x14ac:dyDescent="0.3">
      <c r="B39" s="121"/>
      <c r="C39" s="133" t="s">
        <v>249</v>
      </c>
      <c r="D39" s="132">
        <v>76.608400062692581</v>
      </c>
      <c r="E39" s="131" t="s">
        <v>228</v>
      </c>
      <c r="F39" s="350" t="s">
        <v>247</v>
      </c>
      <c r="G39" s="350"/>
      <c r="H39" s="350"/>
      <c r="I39" s="351"/>
    </row>
    <row r="40" spans="2:10" ht="15" thickBot="1" x14ac:dyDescent="0.35">
      <c r="B40" s="126"/>
      <c r="C40" s="133" t="s">
        <v>250</v>
      </c>
      <c r="D40" s="132">
        <v>598.30999999999995</v>
      </c>
      <c r="E40" s="131" t="s">
        <v>251</v>
      </c>
      <c r="F40" s="350" t="s">
        <v>252</v>
      </c>
      <c r="G40" s="350"/>
      <c r="H40" s="350"/>
      <c r="I40" s="351"/>
    </row>
    <row r="41" spans="2:10" ht="33" customHeight="1" thickTop="1" thickBot="1" x14ac:dyDescent="0.35">
      <c r="B41" s="117"/>
      <c r="C41" s="363" t="s">
        <v>253</v>
      </c>
      <c r="D41" s="364"/>
      <c r="E41" s="364"/>
      <c r="F41" s="364"/>
      <c r="G41" s="364"/>
      <c r="H41" s="364"/>
      <c r="I41" s="365"/>
    </row>
    <row r="42" spans="2:10" ht="15" thickTop="1" x14ac:dyDescent="0.3"/>
    <row r="43" spans="2:10" ht="18.600000000000001" thickBot="1" x14ac:dyDescent="0.4">
      <c r="B43" s="116" t="s">
        <v>254</v>
      </c>
      <c r="C43" s="117"/>
      <c r="D43" s="117"/>
      <c r="E43" s="117"/>
      <c r="F43" s="117"/>
      <c r="G43" s="117"/>
      <c r="H43" s="117"/>
      <c r="I43" s="117"/>
    </row>
    <row r="44" spans="2:10" ht="16.2" thickTop="1" x14ac:dyDescent="0.3">
      <c r="B44" s="369" t="s">
        <v>255</v>
      </c>
      <c r="C44" s="370"/>
      <c r="D44" s="370"/>
      <c r="E44" s="370"/>
      <c r="F44" s="370"/>
      <c r="G44" s="370"/>
      <c r="H44" s="370"/>
      <c r="I44" s="371"/>
    </row>
    <row r="45" spans="2:10" ht="15" thickBot="1" x14ac:dyDescent="0.35">
      <c r="B45" s="134"/>
      <c r="C45" s="135"/>
      <c r="D45" s="135"/>
      <c r="E45" s="135"/>
      <c r="F45" s="135"/>
      <c r="G45" s="135"/>
      <c r="H45" s="135"/>
      <c r="I45" s="136"/>
    </row>
    <row r="46" spans="2:10" ht="16.2" thickTop="1" x14ac:dyDescent="0.3">
      <c r="B46" s="366" t="s">
        <v>213</v>
      </c>
      <c r="C46" s="367"/>
      <c r="D46" s="367"/>
      <c r="E46" s="367"/>
      <c r="F46" s="367"/>
      <c r="G46" s="367"/>
      <c r="H46" s="367"/>
      <c r="I46" s="368"/>
    </row>
    <row r="47" spans="2:10" x14ac:dyDescent="0.3">
      <c r="B47" s="137"/>
      <c r="C47" s="138" t="s">
        <v>214</v>
      </c>
      <c r="D47" s="139" t="s">
        <v>215</v>
      </c>
      <c r="E47" s="139" t="s">
        <v>216</v>
      </c>
      <c r="F47" s="140"/>
      <c r="G47" s="139" t="s">
        <v>217</v>
      </c>
      <c r="H47" s="139"/>
      <c r="I47" s="141"/>
    </row>
    <row r="48" spans="2:10" x14ac:dyDescent="0.3">
      <c r="B48" s="137"/>
      <c r="C48" s="140" t="s">
        <v>218</v>
      </c>
      <c r="D48" s="140">
        <v>1.9199999999999998E-2</v>
      </c>
      <c r="E48" s="140" t="s">
        <v>219</v>
      </c>
      <c r="F48" s="140"/>
      <c r="G48" s="384" t="s">
        <v>256</v>
      </c>
      <c r="H48" s="384"/>
      <c r="I48" s="385"/>
    </row>
    <row r="49" spans="2:9" x14ac:dyDescent="0.3">
      <c r="B49" s="137"/>
      <c r="C49" s="140"/>
      <c r="D49" s="140"/>
      <c r="E49" s="140"/>
      <c r="F49" s="140"/>
      <c r="G49" s="384"/>
      <c r="H49" s="384"/>
      <c r="I49" s="385"/>
    </row>
    <row r="50" spans="2:9" ht="15" thickBot="1" x14ac:dyDescent="0.35">
      <c r="B50" s="142"/>
      <c r="C50" s="143"/>
      <c r="D50" s="143"/>
      <c r="E50" s="143"/>
      <c r="F50" s="143"/>
      <c r="G50" s="143"/>
      <c r="H50" s="143"/>
      <c r="I50" s="144"/>
    </row>
    <row r="51" spans="2:9" ht="16.2" thickTop="1" x14ac:dyDescent="0.3">
      <c r="B51" s="372" t="s">
        <v>221</v>
      </c>
      <c r="C51" s="373"/>
      <c r="D51" s="373"/>
      <c r="E51" s="373"/>
      <c r="F51" s="373"/>
      <c r="G51" s="373"/>
      <c r="H51" s="373"/>
      <c r="I51" s="374"/>
    </row>
    <row r="52" spans="2:9" x14ac:dyDescent="0.3">
      <c r="B52" s="145"/>
      <c r="C52" s="140"/>
      <c r="D52" s="146" t="s">
        <v>222</v>
      </c>
      <c r="E52" s="146" t="s">
        <v>223</v>
      </c>
      <c r="F52" s="377" t="s">
        <v>257</v>
      </c>
      <c r="G52" s="377"/>
      <c r="H52" s="377"/>
      <c r="I52" s="378"/>
    </row>
    <row r="53" spans="2:9" x14ac:dyDescent="0.3">
      <c r="B53" s="382" t="s">
        <v>225</v>
      </c>
      <c r="C53" s="383"/>
      <c r="D53" s="377" t="s">
        <v>226</v>
      </c>
      <c r="E53" s="377"/>
      <c r="F53" s="377"/>
      <c r="G53" s="377"/>
      <c r="H53" s="377"/>
      <c r="I53" s="378"/>
    </row>
    <row r="54" spans="2:9" x14ac:dyDescent="0.3">
      <c r="B54" s="137"/>
      <c r="C54" s="147" t="s">
        <v>236</v>
      </c>
      <c r="D54" s="148">
        <v>51.021532294688157</v>
      </c>
      <c r="E54" s="147" t="s">
        <v>237</v>
      </c>
      <c r="F54" s="361" t="s">
        <v>258</v>
      </c>
      <c r="G54" s="361"/>
      <c r="H54" s="361"/>
      <c r="I54" s="362"/>
    </row>
    <row r="55" spans="2:9" x14ac:dyDescent="0.3">
      <c r="B55" s="137"/>
      <c r="C55" s="147" t="s">
        <v>239</v>
      </c>
      <c r="D55" s="148">
        <v>6515.78</v>
      </c>
      <c r="E55" s="147" t="s">
        <v>240</v>
      </c>
      <c r="F55" s="361" t="s">
        <v>259</v>
      </c>
      <c r="G55" s="361"/>
      <c r="H55" s="361"/>
      <c r="I55" s="362"/>
    </row>
    <row r="56" spans="2:9" x14ac:dyDescent="0.3">
      <c r="B56" s="137"/>
      <c r="C56" s="147" t="s">
        <v>242</v>
      </c>
      <c r="D56" s="148">
        <v>28420.964770642204</v>
      </c>
      <c r="E56" s="149" t="s">
        <v>243</v>
      </c>
      <c r="F56" s="361" t="s">
        <v>260</v>
      </c>
      <c r="G56" s="361"/>
      <c r="H56" s="361"/>
      <c r="I56" s="362"/>
    </row>
    <row r="57" spans="2:9" ht="26.4" x14ac:dyDescent="0.3">
      <c r="B57" s="137"/>
      <c r="C57" s="149" t="s">
        <v>245</v>
      </c>
      <c r="D57" s="148">
        <v>1.5885962338549504</v>
      </c>
      <c r="E57" s="147" t="s">
        <v>246</v>
      </c>
      <c r="F57" s="361" t="s">
        <v>258</v>
      </c>
      <c r="G57" s="361"/>
      <c r="H57" s="361"/>
      <c r="I57" s="362"/>
    </row>
    <row r="58" spans="2:9" x14ac:dyDescent="0.3">
      <c r="B58" s="137"/>
      <c r="C58" s="149" t="s">
        <v>248</v>
      </c>
      <c r="D58" s="148">
        <v>0.69246502501369656</v>
      </c>
      <c r="E58" s="147" t="s">
        <v>231</v>
      </c>
      <c r="F58" s="361" t="s">
        <v>258</v>
      </c>
      <c r="G58" s="361"/>
      <c r="H58" s="361"/>
      <c r="I58" s="362"/>
    </row>
    <row r="59" spans="2:9" x14ac:dyDescent="0.3">
      <c r="B59" s="137"/>
      <c r="C59" s="149" t="s">
        <v>227</v>
      </c>
      <c r="D59" s="148">
        <v>171.95535900560699</v>
      </c>
      <c r="E59" s="147" t="s">
        <v>228</v>
      </c>
      <c r="F59" s="361" t="s">
        <v>258</v>
      </c>
      <c r="G59" s="361"/>
      <c r="H59" s="361"/>
      <c r="I59" s="362"/>
    </row>
    <row r="60" spans="2:9" x14ac:dyDescent="0.3">
      <c r="B60" s="137"/>
      <c r="C60" s="149" t="s">
        <v>249</v>
      </c>
      <c r="D60" s="148">
        <v>76.863617776520286</v>
      </c>
      <c r="E60" s="147" t="s">
        <v>228</v>
      </c>
      <c r="F60" s="361" t="s">
        <v>258</v>
      </c>
      <c r="G60" s="361"/>
      <c r="H60" s="361"/>
      <c r="I60" s="362"/>
    </row>
    <row r="61" spans="2:9" ht="15" thickBot="1" x14ac:dyDescent="0.35">
      <c r="B61" s="142"/>
      <c r="C61" s="150" t="s">
        <v>250</v>
      </c>
      <c r="D61" s="151">
        <v>609.1</v>
      </c>
      <c r="E61" s="152" t="s">
        <v>251</v>
      </c>
      <c r="F61" s="375" t="s">
        <v>258</v>
      </c>
      <c r="G61" s="375"/>
      <c r="H61" s="375"/>
      <c r="I61" s="376"/>
    </row>
    <row r="62" spans="2:9" ht="15" thickTop="1" x14ac:dyDescent="0.3"/>
  </sheetData>
  <sheetProtection algorithmName="SHA-512" hashValue="M+Rv0nWX6XNgROs6SvJ96IRosN0jTj8dHQfgDoYJhEz+RET3lCDOXb8qSaVkAORdseFYyXKlkOx68g6pw87JNQ==" saltValue="SHsys4FztyKZUSxt2cNFcw==" spinCount="100000" sheet="1" objects="1" scenarios="1"/>
  <mergeCells count="45">
    <mergeCell ref="C19:I19"/>
    <mergeCell ref="F17:I17"/>
    <mergeCell ref="F18:I18"/>
    <mergeCell ref="B16:C16"/>
    <mergeCell ref="D16:E16"/>
    <mergeCell ref="F16:I16"/>
    <mergeCell ref="B7:I7"/>
    <mergeCell ref="B9:I9"/>
    <mergeCell ref="G11:I12"/>
    <mergeCell ref="B14:I14"/>
    <mergeCell ref="F15:I15"/>
    <mergeCell ref="H2:L2"/>
    <mergeCell ref="F58:I58"/>
    <mergeCell ref="F59:I59"/>
    <mergeCell ref="F61:I61"/>
    <mergeCell ref="F52:I52"/>
    <mergeCell ref="F60:I60"/>
    <mergeCell ref="B23:I23"/>
    <mergeCell ref="B25:I25"/>
    <mergeCell ref="B53:C53"/>
    <mergeCell ref="F53:I53"/>
    <mergeCell ref="G48:I49"/>
    <mergeCell ref="D53:E53"/>
    <mergeCell ref="F40:I40"/>
    <mergeCell ref="F34:I34"/>
    <mergeCell ref="F35:I35"/>
    <mergeCell ref="F36:I36"/>
    <mergeCell ref="F37:I37"/>
    <mergeCell ref="F38:I38"/>
    <mergeCell ref="F39:I39"/>
    <mergeCell ref="F56:I56"/>
    <mergeCell ref="F57:I57"/>
    <mergeCell ref="C41:I41"/>
    <mergeCell ref="B46:I46"/>
    <mergeCell ref="B44:I44"/>
    <mergeCell ref="B51:I51"/>
    <mergeCell ref="F55:I55"/>
    <mergeCell ref="F54:I54"/>
    <mergeCell ref="F33:I33"/>
    <mergeCell ref="G27:I28"/>
    <mergeCell ref="B30:I30"/>
    <mergeCell ref="F31:I31"/>
    <mergeCell ref="B32:C32"/>
    <mergeCell ref="D32:E32"/>
    <mergeCell ref="F32:I32"/>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A7AF01-C105-496D-85B3-6B60F3C0A611}">
  <sheetPr codeName="Sheet15">
    <tabColor theme="7" tint="0.39997558519241921"/>
  </sheetPr>
  <dimension ref="A3:C30"/>
  <sheetViews>
    <sheetView workbookViewId="0">
      <selection activeCell="B6" sqref="B6"/>
    </sheetView>
  </sheetViews>
  <sheetFormatPr defaultRowHeight="14.4" x14ac:dyDescent="0.3"/>
  <cols>
    <col min="1" max="1" width="48.33203125" customWidth="1"/>
    <col min="2" max="2" width="46.33203125" customWidth="1"/>
    <col min="3" max="3" width="70.5546875" customWidth="1"/>
  </cols>
  <sheetData>
    <row r="3" spans="1:3" ht="15" thickBot="1" x14ac:dyDescent="0.35"/>
    <row r="4" spans="1:3" ht="22.2" thickTop="1" thickBot="1" x14ac:dyDescent="0.35">
      <c r="A4" s="299" t="s">
        <v>261</v>
      </c>
      <c r="B4" s="300"/>
      <c r="C4" s="301"/>
    </row>
    <row r="5" spans="1:3" ht="15" thickTop="1" x14ac:dyDescent="0.3">
      <c r="A5" s="96"/>
      <c r="B5" s="97" t="s">
        <v>64</v>
      </c>
      <c r="C5" s="98" t="s">
        <v>65</v>
      </c>
    </row>
    <row r="6" spans="1:3" ht="184.8" x14ac:dyDescent="0.3">
      <c r="A6" s="99" t="s">
        <v>262</v>
      </c>
      <c r="B6" s="154" t="s">
        <v>263</v>
      </c>
      <c r="C6" s="153" t="s">
        <v>264</v>
      </c>
    </row>
    <row r="7" spans="1:3" ht="100.2" customHeight="1" x14ac:dyDescent="0.3">
      <c r="A7" s="62" t="s">
        <v>69</v>
      </c>
      <c r="B7" s="154" t="s">
        <v>265</v>
      </c>
      <c r="C7" s="153" t="s">
        <v>266</v>
      </c>
    </row>
    <row r="8" spans="1:3" ht="29.7" customHeight="1" x14ac:dyDescent="0.3">
      <c r="A8" s="99" t="s">
        <v>70</v>
      </c>
      <c r="B8" s="154" t="s">
        <v>267</v>
      </c>
      <c r="C8" s="153" t="s">
        <v>268</v>
      </c>
    </row>
    <row r="9" spans="1:3" ht="172.95" customHeight="1" x14ac:dyDescent="0.3">
      <c r="A9" s="62" t="s">
        <v>71</v>
      </c>
      <c r="B9" s="36" t="s">
        <v>269</v>
      </c>
      <c r="C9" s="63" t="s">
        <v>270</v>
      </c>
    </row>
    <row r="10" spans="1:3" ht="157.19999999999999" customHeight="1" x14ac:dyDescent="0.3">
      <c r="A10" s="62" t="s">
        <v>72</v>
      </c>
      <c r="B10" s="36" t="s">
        <v>271</v>
      </c>
      <c r="C10" s="63" t="s">
        <v>272</v>
      </c>
    </row>
    <row r="11" spans="1:3" ht="226.95" customHeight="1" x14ac:dyDescent="0.3">
      <c r="A11" s="62" t="s">
        <v>73</v>
      </c>
      <c r="B11" s="154" t="s">
        <v>273</v>
      </c>
      <c r="C11" s="63" t="s">
        <v>274</v>
      </c>
    </row>
    <row r="12" spans="1:3" ht="223.2" customHeight="1" x14ac:dyDescent="0.3">
      <c r="A12" s="62" t="s">
        <v>74</v>
      </c>
      <c r="B12" s="36" t="s">
        <v>275</v>
      </c>
      <c r="C12" s="153" t="s">
        <v>276</v>
      </c>
    </row>
    <row r="13" spans="1:3" ht="112.2" customHeight="1" x14ac:dyDescent="0.3">
      <c r="A13" s="62" t="s">
        <v>75</v>
      </c>
      <c r="B13" s="154" t="s">
        <v>277</v>
      </c>
      <c r="C13" s="153" t="s">
        <v>278</v>
      </c>
    </row>
    <row r="14" spans="1:3" ht="372" customHeight="1" x14ac:dyDescent="0.3">
      <c r="A14" s="62" t="s">
        <v>76</v>
      </c>
      <c r="B14" s="36" t="s">
        <v>279</v>
      </c>
      <c r="C14" s="153" t="s">
        <v>280</v>
      </c>
    </row>
    <row r="15" spans="1:3" ht="199.95" customHeight="1" x14ac:dyDescent="0.3">
      <c r="A15" s="99" t="s">
        <v>77</v>
      </c>
      <c r="B15" s="154" t="s">
        <v>281</v>
      </c>
      <c r="C15" s="153" t="s">
        <v>282</v>
      </c>
    </row>
    <row r="16" spans="1:3" ht="118.5" customHeight="1" x14ac:dyDescent="0.3">
      <c r="A16" s="99" t="s">
        <v>78</v>
      </c>
      <c r="B16" s="154" t="s">
        <v>283</v>
      </c>
      <c r="C16" s="153" t="s">
        <v>284</v>
      </c>
    </row>
    <row r="17" spans="1:3" ht="28.2" customHeight="1" x14ac:dyDescent="0.3">
      <c r="A17" s="100" t="s">
        <v>79</v>
      </c>
      <c r="B17" s="36" t="s">
        <v>285</v>
      </c>
      <c r="C17" s="63" t="s">
        <v>286</v>
      </c>
    </row>
    <row r="18" spans="1:3" ht="34.200000000000003" customHeight="1" x14ac:dyDescent="0.3">
      <c r="A18" s="100" t="s">
        <v>80</v>
      </c>
      <c r="B18" s="36" t="s">
        <v>287</v>
      </c>
      <c r="C18" s="63" t="s">
        <v>288</v>
      </c>
    </row>
    <row r="19" spans="1:3" ht="74.099999999999994" customHeight="1" x14ac:dyDescent="0.3">
      <c r="A19" s="100" t="s">
        <v>81</v>
      </c>
      <c r="B19" s="406" t="s">
        <v>289</v>
      </c>
      <c r="C19" s="408" t="s">
        <v>290</v>
      </c>
    </row>
    <row r="20" spans="1:3" ht="111" customHeight="1" x14ac:dyDescent="0.3">
      <c r="A20" s="100" t="s">
        <v>82</v>
      </c>
      <c r="B20" s="407"/>
      <c r="C20" s="409"/>
    </row>
    <row r="21" spans="1:3" ht="151.19999999999999" customHeight="1" x14ac:dyDescent="0.3">
      <c r="A21" s="100" t="s">
        <v>83</v>
      </c>
      <c r="B21" s="36" t="s">
        <v>291</v>
      </c>
      <c r="C21" s="63" t="s">
        <v>292</v>
      </c>
    </row>
    <row r="22" spans="1:3" ht="162" customHeight="1" x14ac:dyDescent="0.3">
      <c r="A22" s="100" t="s">
        <v>84</v>
      </c>
      <c r="B22" s="36" t="s">
        <v>293</v>
      </c>
      <c r="C22" s="63" t="s">
        <v>294</v>
      </c>
    </row>
    <row r="23" spans="1:3" ht="250.95" customHeight="1" x14ac:dyDescent="0.3">
      <c r="A23" s="100" t="s">
        <v>85</v>
      </c>
      <c r="B23" s="36" t="s">
        <v>295</v>
      </c>
      <c r="C23" s="63" t="s">
        <v>296</v>
      </c>
    </row>
    <row r="24" spans="1:3" ht="213.45" customHeight="1" x14ac:dyDescent="0.3">
      <c r="A24" s="100" t="s">
        <v>86</v>
      </c>
      <c r="B24" s="36" t="s">
        <v>297</v>
      </c>
      <c r="C24" s="63" t="s">
        <v>298</v>
      </c>
    </row>
    <row r="25" spans="1:3" ht="228.45" customHeight="1" x14ac:dyDescent="0.3">
      <c r="A25" s="100" t="s">
        <v>87</v>
      </c>
      <c r="B25" s="36" t="s">
        <v>299</v>
      </c>
      <c r="C25" s="63" t="s">
        <v>300</v>
      </c>
    </row>
    <row r="26" spans="1:3" ht="382.8" x14ac:dyDescent="0.3">
      <c r="A26" s="100" t="s">
        <v>301</v>
      </c>
      <c r="B26" s="36" t="s">
        <v>302</v>
      </c>
      <c r="C26" s="63" t="s">
        <v>303</v>
      </c>
    </row>
    <row r="27" spans="1:3" ht="135" customHeight="1" x14ac:dyDescent="0.3">
      <c r="A27" s="100" t="s">
        <v>89</v>
      </c>
      <c r="B27" s="36" t="s">
        <v>304</v>
      </c>
      <c r="C27" s="63" t="s">
        <v>305</v>
      </c>
    </row>
    <row r="28" spans="1:3" ht="111" customHeight="1" x14ac:dyDescent="0.3">
      <c r="A28" s="100" t="s">
        <v>90</v>
      </c>
      <c r="B28" s="36" t="s">
        <v>306</v>
      </c>
      <c r="C28" s="63" t="s">
        <v>307</v>
      </c>
    </row>
    <row r="29" spans="1:3" ht="116.7" customHeight="1" thickBot="1" x14ac:dyDescent="0.35">
      <c r="A29" s="101" t="s">
        <v>91</v>
      </c>
      <c r="B29" s="155" t="s">
        <v>308</v>
      </c>
      <c r="C29" s="87" t="s">
        <v>309</v>
      </c>
    </row>
    <row r="30" spans="1:3" ht="15" thickTop="1" x14ac:dyDescent="0.3"/>
  </sheetData>
  <sheetProtection algorithmName="SHA-512" hashValue="jHRkog/AzAm7Gveon1yMYqJTtt0y82BoegKvFXqFz9CHD20f2KO4oe5n7cj7f87Ie2bbmWKU/U22eB19tr+qsg==" saltValue="SSckD8WSxcPmNl2wmCJjhA==" spinCount="100000" sheet="1" objects="1" scenarios="1" formatColumns="0" formatRows="0"/>
  <mergeCells count="3">
    <mergeCell ref="A4:C4"/>
    <mergeCell ref="B19:B20"/>
    <mergeCell ref="C19:C20"/>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2"/>
  <dimension ref="A1:J61"/>
  <sheetViews>
    <sheetView zoomScale="80" zoomScaleNormal="80" workbookViewId="0">
      <selection sqref="A1:G1"/>
    </sheetView>
  </sheetViews>
  <sheetFormatPr defaultColWidth="8.5546875" defaultRowHeight="13.2" x14ac:dyDescent="0.25"/>
  <cols>
    <col min="1" max="1" width="48.33203125" style="1" customWidth="1"/>
    <col min="2" max="2" width="17.5546875" style="3" bestFit="1" customWidth="1"/>
    <col min="3" max="5" width="17.5546875" style="3" customWidth="1"/>
    <col min="6" max="6" width="43.6640625" style="3" customWidth="1"/>
    <col min="7" max="7" width="59.44140625" style="1" customWidth="1"/>
    <col min="8" max="16384" width="8.5546875" style="3"/>
  </cols>
  <sheetData>
    <row r="1" spans="1:7" ht="74.25" customHeight="1" x14ac:dyDescent="0.3">
      <c r="A1" s="412" t="s">
        <v>310</v>
      </c>
      <c r="B1" s="412"/>
      <c r="C1" s="412"/>
      <c r="D1" s="412"/>
      <c r="E1" s="412"/>
      <c r="F1" s="412"/>
      <c r="G1" s="413"/>
    </row>
    <row r="2" spans="1:7" s="21" customFormat="1" ht="17.399999999999999" x14ac:dyDescent="0.3">
      <c r="A2" s="26" t="s">
        <v>311</v>
      </c>
      <c r="B2" s="30"/>
      <c r="C2" s="30"/>
      <c r="D2" s="30"/>
      <c r="E2" s="30"/>
      <c r="F2" s="26"/>
      <c r="G2" s="31"/>
    </row>
    <row r="3" spans="1:7" s="4" customFormat="1" x14ac:dyDescent="0.25">
      <c r="A3" s="6" t="s">
        <v>62</v>
      </c>
      <c r="B3" s="305" t="s">
        <v>312</v>
      </c>
      <c r="C3" s="306"/>
      <c r="D3" s="306"/>
      <c r="E3" s="307"/>
      <c r="F3" s="39" t="s">
        <v>64</v>
      </c>
      <c r="G3" s="6" t="s">
        <v>313</v>
      </c>
    </row>
    <row r="4" spans="1:7" s="4" customFormat="1" x14ac:dyDescent="0.25">
      <c r="A4" s="6"/>
      <c r="B4" s="39" t="s">
        <v>314</v>
      </c>
      <c r="C4" s="39" t="s">
        <v>314</v>
      </c>
      <c r="D4" s="39" t="s">
        <v>314</v>
      </c>
      <c r="E4" s="39" t="s">
        <v>314</v>
      </c>
      <c r="F4" s="39"/>
      <c r="G4" s="6"/>
    </row>
    <row r="5" spans="1:7" ht="137.25" customHeight="1" x14ac:dyDescent="0.25">
      <c r="A5" s="42" t="s">
        <v>315</v>
      </c>
      <c r="B5" s="8"/>
      <c r="C5" s="8"/>
      <c r="D5" s="8"/>
      <c r="E5" s="8"/>
      <c r="F5" s="14" t="s">
        <v>316</v>
      </c>
      <c r="G5" s="7" t="s">
        <v>317</v>
      </c>
    </row>
    <row r="6" spans="1:7" ht="121.5" customHeight="1" x14ac:dyDescent="0.25">
      <c r="A6" s="42" t="s">
        <v>318</v>
      </c>
      <c r="B6" s="8"/>
      <c r="C6" s="8"/>
      <c r="D6" s="8"/>
      <c r="E6" s="8"/>
      <c r="F6" s="7" t="s">
        <v>319</v>
      </c>
      <c r="G6" s="7" t="s">
        <v>320</v>
      </c>
    </row>
    <row r="7" spans="1:7" ht="233.25" customHeight="1" x14ac:dyDescent="0.25">
      <c r="A7" s="42" t="s">
        <v>73</v>
      </c>
      <c r="B7" s="8"/>
      <c r="C7" s="8"/>
      <c r="D7" s="8"/>
      <c r="E7" s="8"/>
      <c r="F7" s="14" t="s">
        <v>321</v>
      </c>
      <c r="G7" s="7" t="s">
        <v>322</v>
      </c>
    </row>
    <row r="8" spans="1:7" ht="248.25" customHeight="1" x14ac:dyDescent="0.25">
      <c r="A8" s="42" t="s">
        <v>74</v>
      </c>
      <c r="B8" s="8"/>
      <c r="C8" s="8"/>
      <c r="D8" s="8"/>
      <c r="E8" s="8"/>
      <c r="F8" s="14" t="s">
        <v>323</v>
      </c>
      <c r="G8" s="7" t="s">
        <v>324</v>
      </c>
    </row>
    <row r="9" spans="1:7" ht="73.5" customHeight="1" x14ac:dyDescent="0.25">
      <c r="A9" s="42" t="s">
        <v>76</v>
      </c>
      <c r="B9" s="8"/>
      <c r="C9" s="8"/>
      <c r="D9" s="8"/>
      <c r="E9" s="8"/>
      <c r="F9" s="7" t="s">
        <v>325</v>
      </c>
      <c r="G9" s="7" t="s">
        <v>326</v>
      </c>
    </row>
    <row r="10" spans="1:7" ht="36" customHeight="1" x14ac:dyDescent="0.25">
      <c r="A10" s="42" t="s">
        <v>77</v>
      </c>
      <c r="B10" s="8"/>
      <c r="C10" s="8"/>
      <c r="D10" s="8"/>
      <c r="E10" s="8"/>
      <c r="F10" s="7" t="s">
        <v>327</v>
      </c>
      <c r="G10" s="7" t="s">
        <v>328</v>
      </c>
    </row>
    <row r="11" spans="1:7" ht="110.25" customHeight="1" x14ac:dyDescent="0.25">
      <c r="A11" s="42" t="s">
        <v>81</v>
      </c>
      <c r="B11" s="8"/>
      <c r="C11" s="8"/>
      <c r="D11" s="8"/>
      <c r="E11" s="8"/>
      <c r="F11" s="7" t="s">
        <v>329</v>
      </c>
      <c r="G11" s="7" t="s">
        <v>330</v>
      </c>
    </row>
    <row r="12" spans="1:7" ht="51.75" customHeight="1" x14ac:dyDescent="0.25">
      <c r="A12" s="42" t="s">
        <v>83</v>
      </c>
      <c r="B12" s="8"/>
      <c r="C12" s="8"/>
      <c r="D12" s="8"/>
      <c r="E12" s="8"/>
      <c r="F12" s="7" t="s">
        <v>331</v>
      </c>
      <c r="G12" s="7" t="s">
        <v>332</v>
      </c>
    </row>
    <row r="13" spans="1:7" ht="90.75" customHeight="1" x14ac:dyDescent="0.25">
      <c r="A13" s="42" t="s">
        <v>86</v>
      </c>
      <c r="B13" s="8"/>
      <c r="C13" s="8"/>
      <c r="D13" s="8"/>
      <c r="E13" s="8"/>
      <c r="F13" s="7" t="s">
        <v>333</v>
      </c>
      <c r="G13" s="7" t="s">
        <v>334</v>
      </c>
    </row>
    <row r="14" spans="1:7" x14ac:dyDescent="0.25">
      <c r="A14" s="6" t="s">
        <v>335</v>
      </c>
      <c r="B14" s="8"/>
      <c r="C14" s="8"/>
      <c r="D14" s="8"/>
      <c r="E14" s="8"/>
    </row>
    <row r="15" spans="1:7" x14ac:dyDescent="0.25">
      <c r="G15" s="5"/>
    </row>
    <row r="16" spans="1:7" ht="17.399999999999999" x14ac:dyDescent="0.3">
      <c r="A16" s="26" t="s">
        <v>336</v>
      </c>
      <c r="B16" s="29"/>
      <c r="C16" s="29"/>
      <c r="D16" s="29"/>
      <c r="E16" s="29"/>
      <c r="F16" s="27"/>
      <c r="G16" s="28"/>
    </row>
    <row r="17" spans="1:7" s="4" customFormat="1" x14ac:dyDescent="0.25">
      <c r="A17" s="6" t="s">
        <v>62</v>
      </c>
      <c r="B17" s="305" t="s">
        <v>312</v>
      </c>
      <c r="C17" s="306"/>
      <c r="D17" s="306"/>
      <c r="E17" s="307"/>
      <c r="F17" s="39" t="s">
        <v>337</v>
      </c>
      <c r="G17" s="6" t="s">
        <v>338</v>
      </c>
    </row>
    <row r="18" spans="1:7" ht="39.75" customHeight="1" x14ac:dyDescent="0.25">
      <c r="A18" s="42" t="s">
        <v>339</v>
      </c>
      <c r="B18" s="8"/>
      <c r="C18" s="8"/>
      <c r="D18" s="8"/>
      <c r="E18" s="8"/>
      <c r="F18" s="13" t="s">
        <v>340</v>
      </c>
      <c r="G18" s="42" t="s">
        <v>341</v>
      </c>
    </row>
    <row r="19" spans="1:7" x14ac:dyDescent="0.25">
      <c r="A19" s="6" t="s">
        <v>342</v>
      </c>
      <c r="B19" s="8"/>
      <c r="C19" s="8"/>
      <c r="D19" s="8"/>
      <c r="E19" s="8"/>
    </row>
    <row r="21" spans="1:7" ht="17.399999999999999" x14ac:dyDescent="0.3">
      <c r="A21" s="26" t="s">
        <v>343</v>
      </c>
      <c r="B21" s="27"/>
      <c r="C21" s="27"/>
      <c r="D21" s="27"/>
      <c r="E21" s="27"/>
    </row>
    <row r="22" spans="1:7" ht="26.4" x14ac:dyDescent="0.25">
      <c r="A22" s="6" t="s">
        <v>344</v>
      </c>
      <c r="B22" s="8"/>
      <c r="C22" s="8"/>
      <c r="D22" s="8"/>
      <c r="E22" s="8"/>
    </row>
    <row r="24" spans="1:7" ht="17.399999999999999" x14ac:dyDescent="0.3">
      <c r="A24" s="26" t="s">
        <v>345</v>
      </c>
      <c r="B24" s="27"/>
      <c r="C24" s="27"/>
      <c r="D24" s="27"/>
      <c r="E24" s="27"/>
      <c r="F24" s="27"/>
    </row>
    <row r="25" spans="1:7" x14ac:dyDescent="0.25">
      <c r="A25" s="6" t="s">
        <v>346</v>
      </c>
      <c r="B25" s="305" t="s">
        <v>347</v>
      </c>
      <c r="C25" s="306"/>
      <c r="D25" s="306"/>
      <c r="E25" s="307"/>
      <c r="F25" s="39" t="s">
        <v>68</v>
      </c>
    </row>
    <row r="26" spans="1:7" ht="51.75" customHeight="1" x14ac:dyDescent="0.25">
      <c r="A26" s="15" t="s">
        <v>348</v>
      </c>
      <c r="B26" s="9"/>
      <c r="C26" s="9"/>
      <c r="D26" s="9"/>
      <c r="E26" s="9"/>
      <c r="F26" s="42" t="s">
        <v>349</v>
      </c>
    </row>
    <row r="27" spans="1:7" ht="69" customHeight="1" x14ac:dyDescent="0.25">
      <c r="A27" s="42" t="s">
        <v>350</v>
      </c>
      <c r="B27" s="9"/>
      <c r="C27" s="9"/>
      <c r="D27" s="9"/>
      <c r="E27" s="9"/>
      <c r="F27" s="42" t="s">
        <v>125</v>
      </c>
    </row>
    <row r="28" spans="1:7" ht="39" customHeight="1" x14ac:dyDescent="0.25">
      <c r="A28" s="42" t="s">
        <v>351</v>
      </c>
      <c r="B28" s="9"/>
      <c r="C28" s="9"/>
      <c r="D28" s="9"/>
      <c r="E28" s="9"/>
      <c r="F28" s="42" t="s">
        <v>352</v>
      </c>
    </row>
    <row r="29" spans="1:7" ht="51.75" customHeight="1" x14ac:dyDescent="0.25">
      <c r="A29" s="42" t="s">
        <v>353</v>
      </c>
      <c r="B29" s="9"/>
      <c r="C29" s="9"/>
      <c r="D29" s="9"/>
      <c r="E29" s="9"/>
      <c r="F29" s="42" t="s">
        <v>354</v>
      </c>
    </row>
    <row r="30" spans="1:7" ht="72" customHeight="1" x14ac:dyDescent="0.25">
      <c r="A30" s="42" t="s">
        <v>355</v>
      </c>
      <c r="B30" s="9"/>
      <c r="C30" s="9"/>
      <c r="D30" s="9"/>
      <c r="E30" s="9"/>
      <c r="F30" s="42" t="s">
        <v>356</v>
      </c>
    </row>
    <row r="31" spans="1:7" ht="40.5" customHeight="1" x14ac:dyDescent="0.25">
      <c r="A31" s="42" t="s">
        <v>357</v>
      </c>
      <c r="B31" s="9"/>
      <c r="C31" s="9"/>
      <c r="D31" s="9"/>
      <c r="E31" s="9"/>
      <c r="F31" s="42" t="s">
        <v>358</v>
      </c>
    </row>
    <row r="32" spans="1:7" ht="66" customHeight="1" x14ac:dyDescent="0.25">
      <c r="A32" s="42" t="s">
        <v>134</v>
      </c>
      <c r="B32" s="9"/>
      <c r="C32" s="9"/>
      <c r="D32" s="9"/>
      <c r="E32" s="9"/>
      <c r="F32" s="42" t="s">
        <v>359</v>
      </c>
    </row>
    <row r="33" spans="1:10" ht="36.75" customHeight="1" x14ac:dyDescent="0.25">
      <c r="A33" s="42" t="s">
        <v>136</v>
      </c>
      <c r="B33" s="9"/>
      <c r="C33" s="9"/>
      <c r="D33" s="9"/>
      <c r="E33" s="9"/>
      <c r="F33" s="42" t="s">
        <v>360</v>
      </c>
    </row>
    <row r="34" spans="1:10" ht="49.5" customHeight="1" x14ac:dyDescent="0.25">
      <c r="A34" s="17" t="s">
        <v>361</v>
      </c>
      <c r="B34" s="418"/>
      <c r="C34" s="419"/>
      <c r="D34" s="419"/>
      <c r="E34" s="422"/>
      <c r="F34" s="42" t="s">
        <v>362</v>
      </c>
    </row>
    <row r="36" spans="1:10" ht="17.399999999999999" x14ac:dyDescent="0.3">
      <c r="A36" s="26" t="s">
        <v>363</v>
      </c>
      <c r="B36" s="27"/>
      <c r="C36" s="27"/>
      <c r="D36" s="27"/>
      <c r="E36" s="27"/>
      <c r="F36" s="27"/>
      <c r="G36" s="28"/>
    </row>
    <row r="37" spans="1:10" x14ac:dyDescent="0.25">
      <c r="A37" s="6" t="s">
        <v>364</v>
      </c>
      <c r="B37" s="415" t="s">
        <v>347</v>
      </c>
      <c r="C37" s="416"/>
      <c r="D37" s="416"/>
      <c r="E37" s="417"/>
      <c r="F37" s="289" t="s">
        <v>68</v>
      </c>
      <c r="G37" s="423"/>
    </row>
    <row r="38" spans="1:10" ht="39" customHeight="1" x14ac:dyDescent="0.25">
      <c r="A38" s="42" t="s">
        <v>144</v>
      </c>
      <c r="B38" s="9"/>
      <c r="C38" s="9"/>
      <c r="D38" s="9"/>
      <c r="E38" s="9"/>
      <c r="F38" s="410" t="s">
        <v>365</v>
      </c>
      <c r="G38" s="411"/>
    </row>
    <row r="39" spans="1:10" ht="36" customHeight="1" x14ac:dyDescent="0.25">
      <c r="A39" s="42" t="s">
        <v>366</v>
      </c>
      <c r="B39" s="9"/>
      <c r="C39" s="9"/>
      <c r="D39" s="9"/>
      <c r="E39" s="9"/>
      <c r="F39" s="410" t="s">
        <v>367</v>
      </c>
      <c r="G39" s="411"/>
    </row>
    <row r="40" spans="1:10" ht="24.75" customHeight="1" x14ac:dyDescent="0.25">
      <c r="A40" s="42" t="s">
        <v>368</v>
      </c>
      <c r="B40" s="9"/>
      <c r="C40" s="9"/>
      <c r="D40" s="9"/>
      <c r="E40" s="9"/>
      <c r="F40" s="410" t="s">
        <v>369</v>
      </c>
      <c r="G40" s="411"/>
    </row>
    <row r="41" spans="1:10" ht="23.25" customHeight="1" x14ac:dyDescent="0.25">
      <c r="A41" s="17" t="s">
        <v>370</v>
      </c>
      <c r="B41" s="418"/>
      <c r="C41" s="419"/>
      <c r="D41" s="419"/>
      <c r="E41" s="422"/>
      <c r="F41" s="410" t="s">
        <v>371</v>
      </c>
      <c r="G41" s="411"/>
    </row>
    <row r="43" spans="1:10" ht="17.399999999999999" x14ac:dyDescent="0.3">
      <c r="A43" s="26" t="s">
        <v>372</v>
      </c>
      <c r="B43" s="27"/>
      <c r="C43" s="27"/>
      <c r="D43" s="27"/>
      <c r="E43" s="27"/>
      <c r="F43" s="12"/>
      <c r="G43" s="11"/>
    </row>
    <row r="44" spans="1:10" ht="14.4" x14ac:dyDescent="0.3">
      <c r="A44" s="2" t="s">
        <v>346</v>
      </c>
      <c r="B44" s="420" t="s">
        <v>373</v>
      </c>
      <c r="C44" s="421"/>
      <c r="D44" s="421"/>
      <c r="E44" s="421"/>
      <c r="F44" s="428" t="s">
        <v>156</v>
      </c>
      <c r="G44" s="427"/>
    </row>
    <row r="45" spans="1:10" ht="78.75" customHeight="1" x14ac:dyDescent="0.3">
      <c r="A45" s="42" t="s">
        <v>374</v>
      </c>
      <c r="B45" s="9"/>
      <c r="C45" s="9"/>
      <c r="D45" s="9"/>
      <c r="E45" s="41"/>
      <c r="F45" s="334" t="s">
        <v>375</v>
      </c>
      <c r="G45" s="427"/>
    </row>
    <row r="46" spans="1:10" ht="67.5" customHeight="1" x14ac:dyDescent="0.3">
      <c r="A46" s="42" t="s">
        <v>376</v>
      </c>
      <c r="B46" s="418"/>
      <c r="C46" s="419"/>
      <c r="D46" s="419"/>
      <c r="E46" s="419"/>
      <c r="F46" s="334" t="s">
        <v>377</v>
      </c>
      <c r="G46" s="427"/>
    </row>
    <row r="47" spans="1:10" ht="14.4" x14ac:dyDescent="0.3">
      <c r="F47"/>
      <c r="G47"/>
      <c r="H47"/>
      <c r="I47"/>
      <c r="J47"/>
    </row>
    <row r="48" spans="1:10" ht="14.4" x14ac:dyDescent="0.3">
      <c r="F48"/>
      <c r="G48"/>
      <c r="H48"/>
      <c r="I48"/>
      <c r="J48"/>
    </row>
    <row r="49" spans="1:10" ht="14.4" x14ac:dyDescent="0.3">
      <c r="F49"/>
      <c r="G49"/>
      <c r="H49"/>
      <c r="I49"/>
      <c r="J49"/>
    </row>
    <row r="50" spans="1:10" ht="17.399999999999999" x14ac:dyDescent="0.3">
      <c r="A50" s="23" t="s">
        <v>378</v>
      </c>
      <c r="B50" s="24"/>
      <c r="C50" s="24"/>
      <c r="D50" s="24"/>
      <c r="E50" s="24"/>
    </row>
    <row r="51" spans="1:10" ht="17.25" customHeight="1" x14ac:dyDescent="0.25">
      <c r="A51" s="392" t="s">
        <v>379</v>
      </c>
      <c r="B51" s="392"/>
      <c r="C51" s="392"/>
      <c r="D51" s="392"/>
      <c r="E51" s="392"/>
      <c r="F51" s="10"/>
    </row>
    <row r="52" spans="1:10" ht="16.5" customHeight="1" x14ac:dyDescent="0.25">
      <c r="A52" s="392"/>
      <c r="B52" s="392"/>
      <c r="C52" s="392"/>
      <c r="D52" s="392"/>
      <c r="E52" s="392"/>
    </row>
    <row r="53" spans="1:10" x14ac:dyDescent="0.25">
      <c r="A53" s="6" t="s">
        <v>190</v>
      </c>
      <c r="B53" s="40" t="s">
        <v>191</v>
      </c>
      <c r="C53" s="424" t="s">
        <v>68</v>
      </c>
      <c r="D53" s="425"/>
      <c r="E53" s="426"/>
    </row>
    <row r="54" spans="1:10" ht="33" customHeight="1" x14ac:dyDescent="0.25">
      <c r="A54" s="42" t="s">
        <v>380</v>
      </c>
      <c r="B54" s="32"/>
      <c r="C54" s="414" t="s">
        <v>381</v>
      </c>
      <c r="D54" s="414"/>
      <c r="E54" s="414"/>
    </row>
    <row r="55" spans="1:10" ht="33" customHeight="1" x14ac:dyDescent="0.25">
      <c r="A55" s="42" t="s">
        <v>382</v>
      </c>
      <c r="B55" s="32"/>
      <c r="C55" s="414" t="s">
        <v>383</v>
      </c>
      <c r="D55" s="414"/>
      <c r="E55" s="414"/>
    </row>
    <row r="56" spans="1:10" ht="33" customHeight="1" x14ac:dyDescent="0.25">
      <c r="A56" s="42" t="s">
        <v>384</v>
      </c>
      <c r="B56" s="32"/>
      <c r="C56" s="414" t="s">
        <v>385</v>
      </c>
      <c r="D56" s="414"/>
      <c r="E56" s="414"/>
    </row>
    <row r="57" spans="1:10" ht="30" customHeight="1" x14ac:dyDescent="0.25">
      <c r="A57" s="42" t="s">
        <v>386</v>
      </c>
      <c r="B57" s="32"/>
      <c r="C57" s="414" t="s">
        <v>387</v>
      </c>
      <c r="D57" s="414"/>
      <c r="E57" s="414"/>
    </row>
    <row r="58" spans="1:10" ht="30" customHeight="1" x14ac:dyDescent="0.25">
      <c r="A58" s="42" t="s">
        <v>388</v>
      </c>
      <c r="B58" s="32"/>
      <c r="C58" s="414" t="s">
        <v>389</v>
      </c>
      <c r="D58" s="414"/>
      <c r="E58" s="414"/>
    </row>
    <row r="59" spans="1:10" ht="33" customHeight="1" x14ac:dyDescent="0.25">
      <c r="A59" s="42" t="s">
        <v>355</v>
      </c>
      <c r="B59" s="32"/>
      <c r="C59" s="414" t="s">
        <v>390</v>
      </c>
      <c r="D59" s="414"/>
      <c r="E59" s="414"/>
    </row>
    <row r="60" spans="1:10" ht="34.5" customHeight="1" x14ac:dyDescent="0.25">
      <c r="A60" s="42" t="s">
        <v>134</v>
      </c>
      <c r="B60" s="32"/>
      <c r="C60" s="414" t="s">
        <v>391</v>
      </c>
      <c r="D60" s="414"/>
      <c r="E60" s="414"/>
    </row>
    <row r="61" spans="1:10" ht="37.5" customHeight="1" x14ac:dyDescent="0.25">
      <c r="A61" s="42" t="s">
        <v>392</v>
      </c>
      <c r="B61" s="32"/>
      <c r="C61" s="414" t="s">
        <v>393</v>
      </c>
      <c r="D61" s="414"/>
      <c r="E61" s="414"/>
    </row>
  </sheetData>
  <mergeCells count="27">
    <mergeCell ref="F45:G45"/>
    <mergeCell ref="F46:G46"/>
    <mergeCell ref="F44:G44"/>
    <mergeCell ref="F39:G39"/>
    <mergeCell ref="B41:E41"/>
    <mergeCell ref="C61:E61"/>
    <mergeCell ref="C53:E53"/>
    <mergeCell ref="C54:E54"/>
    <mergeCell ref="C55:E55"/>
    <mergeCell ref="C56:E56"/>
    <mergeCell ref="C57:E57"/>
    <mergeCell ref="F38:G38"/>
    <mergeCell ref="A1:G1"/>
    <mergeCell ref="C58:E58"/>
    <mergeCell ref="C59:E59"/>
    <mergeCell ref="C60:E60"/>
    <mergeCell ref="F40:G40"/>
    <mergeCell ref="F41:G41"/>
    <mergeCell ref="A51:E52"/>
    <mergeCell ref="B3:E3"/>
    <mergeCell ref="B17:E17"/>
    <mergeCell ref="B25:E25"/>
    <mergeCell ref="B37:E37"/>
    <mergeCell ref="B46:E46"/>
    <mergeCell ref="B44:E44"/>
    <mergeCell ref="B34:E34"/>
    <mergeCell ref="F37:G37"/>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J51"/>
  <sheetViews>
    <sheetView zoomScale="80" zoomScaleNormal="80" workbookViewId="0">
      <selection sqref="A1:G1"/>
    </sheetView>
  </sheetViews>
  <sheetFormatPr defaultColWidth="8.5546875" defaultRowHeight="13.2" x14ac:dyDescent="0.25"/>
  <cols>
    <col min="1" max="1" width="48.33203125" style="1" customWidth="1"/>
    <col min="2" max="2" width="17.5546875" style="3" bestFit="1" customWidth="1"/>
    <col min="3" max="5" width="17.5546875" style="3" customWidth="1"/>
    <col min="6" max="6" width="43.6640625" style="3" customWidth="1"/>
    <col min="7" max="7" width="59.44140625" style="1" customWidth="1"/>
    <col min="8" max="16384" width="8.5546875" style="3"/>
  </cols>
  <sheetData>
    <row r="1" spans="1:7" ht="72" customHeight="1" x14ac:dyDescent="0.3">
      <c r="A1" s="412" t="s">
        <v>310</v>
      </c>
      <c r="B1" s="412"/>
      <c r="C1" s="412"/>
      <c r="D1" s="412"/>
      <c r="E1" s="412"/>
      <c r="F1" s="412"/>
      <c r="G1" s="413"/>
    </row>
    <row r="2" spans="1:7" s="21" customFormat="1" ht="17.399999999999999" x14ac:dyDescent="0.3">
      <c r="A2" s="26" t="s">
        <v>394</v>
      </c>
      <c r="B2" s="30"/>
      <c r="C2" s="30"/>
      <c r="D2" s="30"/>
      <c r="E2" s="30"/>
      <c r="F2" s="26"/>
      <c r="G2" s="31"/>
    </row>
    <row r="3" spans="1:7" s="4" customFormat="1" x14ac:dyDescent="0.25">
      <c r="A3" s="6" t="s">
        <v>62</v>
      </c>
      <c r="B3" s="305" t="s">
        <v>312</v>
      </c>
      <c r="C3" s="306"/>
      <c r="D3" s="306"/>
      <c r="E3" s="307"/>
      <c r="F3" s="39" t="s">
        <v>64</v>
      </c>
      <c r="G3" s="6" t="s">
        <v>313</v>
      </c>
    </row>
    <row r="4" spans="1:7" s="4" customFormat="1" x14ac:dyDescent="0.25">
      <c r="A4" s="6"/>
      <c r="B4" s="39" t="s">
        <v>314</v>
      </c>
      <c r="C4" s="39" t="s">
        <v>314</v>
      </c>
      <c r="D4" s="39" t="s">
        <v>314</v>
      </c>
      <c r="E4" s="39" t="s">
        <v>314</v>
      </c>
      <c r="F4" s="39"/>
      <c r="G4" s="6"/>
    </row>
    <row r="5" spans="1:7" ht="158.4" x14ac:dyDescent="0.25">
      <c r="A5" s="42" t="s">
        <v>395</v>
      </c>
      <c r="B5" s="8"/>
      <c r="C5" s="8"/>
      <c r="D5" s="8"/>
      <c r="E5" s="8"/>
      <c r="F5" s="14" t="s">
        <v>316</v>
      </c>
      <c r="G5" s="7" t="s">
        <v>396</v>
      </c>
    </row>
    <row r="6" spans="1:7" ht="145.19999999999999" x14ac:dyDescent="0.25">
      <c r="A6" s="42" t="s">
        <v>315</v>
      </c>
      <c r="B6" s="8"/>
      <c r="C6" s="8"/>
      <c r="D6" s="8"/>
      <c r="E6" s="8"/>
      <c r="F6" s="14" t="s">
        <v>397</v>
      </c>
      <c r="G6" s="14" t="s">
        <v>398</v>
      </c>
    </row>
    <row r="7" spans="1:7" ht="108.75" customHeight="1" x14ac:dyDescent="0.25">
      <c r="A7" s="42" t="s">
        <v>318</v>
      </c>
      <c r="B7" s="8"/>
      <c r="C7" s="8"/>
      <c r="D7" s="8"/>
      <c r="E7" s="8"/>
      <c r="F7" s="14" t="s">
        <v>399</v>
      </c>
      <c r="G7" s="14" t="s">
        <v>320</v>
      </c>
    </row>
    <row r="8" spans="1:7" ht="198" x14ac:dyDescent="0.25">
      <c r="A8" s="42" t="s">
        <v>73</v>
      </c>
      <c r="B8" s="8"/>
      <c r="C8" s="8"/>
      <c r="D8" s="8"/>
      <c r="E8" s="8"/>
      <c r="F8" s="14" t="s">
        <v>400</v>
      </c>
      <c r="G8" s="14" t="s">
        <v>401</v>
      </c>
    </row>
    <row r="9" spans="1:7" ht="198" x14ac:dyDescent="0.25">
      <c r="A9" s="42" t="s">
        <v>74</v>
      </c>
      <c r="B9" s="8"/>
      <c r="C9" s="8"/>
      <c r="D9" s="8"/>
      <c r="E9" s="8"/>
      <c r="F9" s="14" t="s">
        <v>402</v>
      </c>
      <c r="G9" s="14" t="s">
        <v>403</v>
      </c>
    </row>
    <row r="10" spans="1:7" ht="211.2" x14ac:dyDescent="0.25">
      <c r="A10" s="42" t="s">
        <v>81</v>
      </c>
      <c r="B10" s="8"/>
      <c r="C10" s="8"/>
      <c r="D10" s="8"/>
      <c r="E10" s="8"/>
      <c r="F10" s="7" t="s">
        <v>329</v>
      </c>
      <c r="G10" s="7" t="s">
        <v>404</v>
      </c>
    </row>
    <row r="11" spans="1:7" ht="39.6" x14ac:dyDescent="0.25">
      <c r="A11" s="42" t="s">
        <v>83</v>
      </c>
      <c r="B11" s="8"/>
      <c r="C11" s="8"/>
      <c r="D11" s="8"/>
      <c r="E11" s="8"/>
      <c r="F11" s="7" t="s">
        <v>405</v>
      </c>
      <c r="G11" s="7" t="s">
        <v>332</v>
      </c>
    </row>
    <row r="12" spans="1:7" ht="26.4" x14ac:dyDescent="0.25">
      <c r="A12" s="42" t="s">
        <v>86</v>
      </c>
      <c r="B12" s="8"/>
      <c r="C12" s="8"/>
      <c r="D12" s="8"/>
      <c r="E12" s="8"/>
      <c r="F12" s="7" t="s">
        <v>333</v>
      </c>
      <c r="G12" s="7" t="s">
        <v>406</v>
      </c>
    </row>
    <row r="13" spans="1:7" ht="105.6" x14ac:dyDescent="0.25">
      <c r="A13" s="42" t="s">
        <v>407</v>
      </c>
      <c r="B13" s="8"/>
      <c r="C13" s="8"/>
      <c r="D13" s="8"/>
      <c r="E13" s="8"/>
      <c r="F13" s="7" t="s">
        <v>408</v>
      </c>
      <c r="G13" s="7" t="s">
        <v>409</v>
      </c>
    </row>
    <row r="14" spans="1:7" x14ac:dyDescent="0.25">
      <c r="A14" s="6" t="s">
        <v>335</v>
      </c>
      <c r="B14" s="8"/>
      <c r="C14" s="8"/>
      <c r="D14" s="8"/>
      <c r="E14" s="8"/>
    </row>
    <row r="15" spans="1:7" x14ac:dyDescent="0.25">
      <c r="G15" s="5"/>
    </row>
    <row r="16" spans="1:7" ht="17.399999999999999" x14ac:dyDescent="0.3">
      <c r="A16" s="26" t="s">
        <v>410</v>
      </c>
      <c r="B16" s="29"/>
      <c r="C16" s="29"/>
      <c r="D16" s="29"/>
      <c r="E16" s="29"/>
      <c r="F16" s="27"/>
      <c r="G16" s="28"/>
    </row>
    <row r="17" spans="1:7" s="4" customFormat="1" x14ac:dyDescent="0.25">
      <c r="A17" s="6" t="s">
        <v>62</v>
      </c>
      <c r="B17" s="397" t="s">
        <v>312</v>
      </c>
      <c r="C17" s="397"/>
      <c r="D17" s="397"/>
      <c r="E17" s="397"/>
      <c r="F17" s="39" t="s">
        <v>337</v>
      </c>
      <c r="G17" s="6" t="s">
        <v>338</v>
      </c>
    </row>
    <row r="18" spans="1:7" ht="92.4" x14ac:dyDescent="0.25">
      <c r="A18" s="42" t="s">
        <v>411</v>
      </c>
      <c r="B18" s="8"/>
      <c r="C18" s="8"/>
      <c r="D18" s="8"/>
      <c r="E18" s="8"/>
      <c r="F18" s="14" t="s">
        <v>412</v>
      </c>
      <c r="G18" s="18" t="s">
        <v>413</v>
      </c>
    </row>
    <row r="19" spans="1:7" ht="66" x14ac:dyDescent="0.25">
      <c r="A19" s="42" t="s">
        <v>414</v>
      </c>
      <c r="B19" s="8"/>
      <c r="C19" s="8"/>
      <c r="D19" s="8"/>
      <c r="E19" s="8"/>
      <c r="F19" s="14" t="s">
        <v>415</v>
      </c>
      <c r="G19" s="18" t="s">
        <v>416</v>
      </c>
    </row>
    <row r="20" spans="1:7" x14ac:dyDescent="0.25">
      <c r="A20" s="42" t="s">
        <v>417</v>
      </c>
      <c r="B20" s="8"/>
      <c r="C20" s="8"/>
      <c r="D20" s="8"/>
      <c r="E20" s="8"/>
      <c r="F20" s="7" t="s">
        <v>418</v>
      </c>
      <c r="G20" s="18" t="s">
        <v>419</v>
      </c>
    </row>
    <row r="21" spans="1:7" x14ac:dyDescent="0.25">
      <c r="A21" s="42" t="s">
        <v>420</v>
      </c>
      <c r="B21" s="8"/>
      <c r="C21" s="8"/>
      <c r="D21" s="8"/>
      <c r="E21" s="8"/>
      <c r="F21" s="7" t="s">
        <v>421</v>
      </c>
      <c r="G21" s="18" t="s">
        <v>422</v>
      </c>
    </row>
    <row r="22" spans="1:7" x14ac:dyDescent="0.25">
      <c r="A22" s="6" t="s">
        <v>342</v>
      </c>
      <c r="B22" s="8"/>
      <c r="C22" s="8"/>
      <c r="D22" s="8"/>
      <c r="E22" s="8"/>
    </row>
    <row r="24" spans="1:7" ht="17.399999999999999" x14ac:dyDescent="0.3">
      <c r="A24" s="26" t="s">
        <v>423</v>
      </c>
      <c r="B24" s="27"/>
      <c r="C24" s="27"/>
      <c r="D24" s="27"/>
      <c r="E24" s="27"/>
    </row>
    <row r="25" spans="1:7" ht="26.4" x14ac:dyDescent="0.25">
      <c r="A25" s="6" t="s">
        <v>424</v>
      </c>
      <c r="B25" s="8"/>
      <c r="C25" s="8"/>
      <c r="D25" s="8"/>
      <c r="E25" s="8"/>
    </row>
    <row r="27" spans="1:7" ht="17.399999999999999" x14ac:dyDescent="0.3">
      <c r="A27" s="26" t="s">
        <v>425</v>
      </c>
      <c r="B27" s="27"/>
      <c r="C27" s="27"/>
      <c r="D27" s="27"/>
      <c r="E27" s="27"/>
      <c r="F27" s="27"/>
    </row>
    <row r="28" spans="1:7" ht="13.2" customHeight="1" x14ac:dyDescent="0.25">
      <c r="A28" s="19" t="s">
        <v>426</v>
      </c>
      <c r="B28" s="434" t="s">
        <v>347</v>
      </c>
      <c r="C28" s="435"/>
      <c r="D28" s="435"/>
      <c r="E28" s="436"/>
      <c r="F28" s="33" t="s">
        <v>68</v>
      </c>
    </row>
    <row r="29" spans="1:7" ht="39.6" x14ac:dyDescent="0.25">
      <c r="A29" s="17" t="s">
        <v>427</v>
      </c>
      <c r="B29" s="432"/>
      <c r="C29" s="433"/>
      <c r="D29" s="433"/>
      <c r="E29" s="433"/>
      <c r="F29" s="44" t="s">
        <v>428</v>
      </c>
    </row>
    <row r="31" spans="1:7" ht="17.399999999999999" x14ac:dyDescent="0.3">
      <c r="A31" s="26" t="s">
        <v>429</v>
      </c>
      <c r="B31" s="27"/>
      <c r="C31" s="27"/>
      <c r="D31" s="27"/>
      <c r="E31" s="27"/>
      <c r="F31" s="27"/>
      <c r="G31" s="28"/>
    </row>
    <row r="32" spans="1:7" x14ac:dyDescent="0.25">
      <c r="A32" s="6" t="s">
        <v>430</v>
      </c>
      <c r="B32" s="440" t="s">
        <v>347</v>
      </c>
      <c r="C32" s="441"/>
      <c r="D32" s="441"/>
      <c r="E32" s="442"/>
      <c r="F32" s="428" t="s">
        <v>68</v>
      </c>
      <c r="G32" s="428"/>
    </row>
    <row r="33" spans="1:10" ht="27" customHeight="1" x14ac:dyDescent="0.25">
      <c r="A33" s="42" t="s">
        <v>144</v>
      </c>
      <c r="B33" s="8"/>
      <c r="C33" s="8"/>
      <c r="D33" s="8"/>
      <c r="E33" s="8"/>
      <c r="F33" s="291" t="s">
        <v>431</v>
      </c>
      <c r="G33" s="438"/>
    </row>
    <row r="34" spans="1:10" ht="33" customHeight="1" x14ac:dyDescent="0.25">
      <c r="A34" s="42" t="s">
        <v>366</v>
      </c>
      <c r="B34" s="8"/>
      <c r="C34" s="8"/>
      <c r="D34" s="8"/>
      <c r="E34" s="8"/>
      <c r="F34" s="291" t="s">
        <v>432</v>
      </c>
      <c r="G34" s="438"/>
    </row>
    <row r="35" spans="1:10" ht="18" customHeight="1" x14ac:dyDescent="0.25">
      <c r="A35" s="42" t="s">
        <v>368</v>
      </c>
      <c r="B35" s="8"/>
      <c r="C35" s="8"/>
      <c r="D35" s="8"/>
      <c r="E35" s="8"/>
      <c r="F35" s="291" t="s">
        <v>433</v>
      </c>
      <c r="G35" s="438"/>
    </row>
    <row r="36" spans="1:10" ht="29.1" customHeight="1" x14ac:dyDescent="0.25">
      <c r="A36" s="17" t="s">
        <v>370</v>
      </c>
      <c r="B36" s="432"/>
      <c r="C36" s="433"/>
      <c r="D36" s="433"/>
      <c r="E36" s="437"/>
      <c r="F36" s="291" t="s">
        <v>434</v>
      </c>
      <c r="G36" s="438"/>
    </row>
    <row r="38" spans="1:10" ht="17.399999999999999" x14ac:dyDescent="0.3">
      <c r="A38" s="26" t="s">
        <v>435</v>
      </c>
      <c r="B38" s="27"/>
      <c r="C38" s="27"/>
      <c r="D38" s="27"/>
      <c r="E38" s="27"/>
      <c r="F38" s="27"/>
    </row>
    <row r="39" spans="1:10" ht="13.2" customHeight="1" x14ac:dyDescent="0.25">
      <c r="A39" s="2" t="s">
        <v>346</v>
      </c>
      <c r="B39" s="420" t="s">
        <v>373</v>
      </c>
      <c r="C39" s="421"/>
      <c r="D39" s="421"/>
      <c r="E39" s="443"/>
      <c r="F39" s="39" t="s">
        <v>156</v>
      </c>
      <c r="G39" s="3"/>
    </row>
    <row r="40" spans="1:10" ht="105.6" x14ac:dyDescent="0.25">
      <c r="A40" s="42" t="s">
        <v>436</v>
      </c>
      <c r="B40" s="8"/>
      <c r="C40" s="8"/>
      <c r="D40" s="8"/>
      <c r="E40" s="8"/>
      <c r="F40" s="42" t="s">
        <v>437</v>
      </c>
      <c r="G40" s="3"/>
    </row>
    <row r="41" spans="1:10" ht="105.6" x14ac:dyDescent="0.25">
      <c r="A41" s="42" t="s">
        <v>438</v>
      </c>
      <c r="B41" s="432"/>
      <c r="C41" s="433"/>
      <c r="D41" s="433"/>
      <c r="E41" s="437"/>
      <c r="F41" s="42" t="s">
        <v>439</v>
      </c>
      <c r="G41" s="3"/>
    </row>
    <row r="42" spans="1:10" ht="14.4" x14ac:dyDescent="0.3">
      <c r="F42"/>
      <c r="G42"/>
      <c r="H42"/>
      <c r="I42"/>
      <c r="J42"/>
    </row>
    <row r="43" spans="1:10" ht="14.4" x14ac:dyDescent="0.3">
      <c r="F43"/>
      <c r="G43"/>
      <c r="H43"/>
      <c r="I43"/>
      <c r="J43"/>
    </row>
    <row r="44" spans="1:10" ht="14.4" x14ac:dyDescent="0.3">
      <c r="F44"/>
      <c r="G44"/>
      <c r="H44"/>
      <c r="I44"/>
      <c r="J44"/>
    </row>
    <row r="45" spans="1:10" ht="17.399999999999999" x14ac:dyDescent="0.3">
      <c r="A45" s="23" t="s">
        <v>378</v>
      </c>
      <c r="B45" s="24"/>
      <c r="C45" s="24"/>
      <c r="D45" s="24"/>
      <c r="E45" s="24"/>
    </row>
    <row r="46" spans="1:10" x14ac:dyDescent="0.25">
      <c r="A46" s="439" t="s">
        <v>440</v>
      </c>
      <c r="B46" s="439"/>
      <c r="C46" s="439"/>
      <c r="D46" s="439"/>
      <c r="E46" s="439"/>
      <c r="F46" s="10"/>
    </row>
    <row r="47" spans="1:10" x14ac:dyDescent="0.25">
      <c r="A47" s="22" t="s">
        <v>190</v>
      </c>
      <c r="B47" s="38" t="s">
        <v>191</v>
      </c>
      <c r="C47" s="429" t="s">
        <v>68</v>
      </c>
      <c r="D47" s="430"/>
      <c r="E47" s="431"/>
    </row>
    <row r="48" spans="1:10" ht="30" customHeight="1" x14ac:dyDescent="0.25">
      <c r="A48" s="42" t="s">
        <v>380</v>
      </c>
      <c r="B48" s="32"/>
      <c r="C48" s="414" t="s">
        <v>441</v>
      </c>
      <c r="D48" s="414"/>
      <c r="E48" s="414"/>
    </row>
    <row r="49" spans="1:5" ht="30" customHeight="1" x14ac:dyDescent="0.25">
      <c r="A49" s="42" t="s">
        <v>442</v>
      </c>
      <c r="B49" s="32"/>
      <c r="C49" s="414" t="s">
        <v>443</v>
      </c>
      <c r="D49" s="414"/>
      <c r="E49" s="414"/>
    </row>
    <row r="50" spans="1:5" ht="30" customHeight="1" x14ac:dyDescent="0.25">
      <c r="A50" s="42" t="s">
        <v>444</v>
      </c>
      <c r="B50" s="32"/>
      <c r="C50" s="414" t="s">
        <v>445</v>
      </c>
      <c r="D50" s="414"/>
      <c r="E50" s="414"/>
    </row>
    <row r="51" spans="1:5" ht="30" customHeight="1" x14ac:dyDescent="0.25">
      <c r="A51" s="42" t="s">
        <v>392</v>
      </c>
      <c r="B51" s="32"/>
      <c r="C51" s="414" t="s">
        <v>446</v>
      </c>
      <c r="D51" s="414"/>
      <c r="E51" s="414"/>
    </row>
  </sheetData>
  <mergeCells count="20">
    <mergeCell ref="C51:E51"/>
    <mergeCell ref="F32:G32"/>
    <mergeCell ref="B36:E36"/>
    <mergeCell ref="F33:G33"/>
    <mergeCell ref="F34:G34"/>
    <mergeCell ref="F35:G35"/>
    <mergeCell ref="F36:G36"/>
    <mergeCell ref="A46:E46"/>
    <mergeCell ref="B32:E32"/>
    <mergeCell ref="B39:E39"/>
    <mergeCell ref="B41:E41"/>
    <mergeCell ref="A1:G1"/>
    <mergeCell ref="C47:E47"/>
    <mergeCell ref="C48:E48"/>
    <mergeCell ref="C49:E49"/>
    <mergeCell ref="C50:E50"/>
    <mergeCell ref="B3:E3"/>
    <mergeCell ref="B17:E17"/>
    <mergeCell ref="B29:E29"/>
    <mergeCell ref="B28:E28"/>
  </mergeCells>
  <pageMargins left="0.7" right="0.7" top="0.75" bottom="0.75" header="0.3" footer="0.3"/>
  <pageSetup orientation="portrait"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4"/>
  <dimension ref="A1:J62"/>
  <sheetViews>
    <sheetView zoomScale="80" zoomScaleNormal="80" workbookViewId="0">
      <selection sqref="A1:G1"/>
    </sheetView>
  </sheetViews>
  <sheetFormatPr defaultColWidth="8.5546875" defaultRowHeight="13.2" x14ac:dyDescent="0.25"/>
  <cols>
    <col min="1" max="1" width="48.33203125" style="1" customWidth="1"/>
    <col min="2" max="2" width="17.5546875" style="3" bestFit="1" customWidth="1"/>
    <col min="3" max="5" width="17.5546875" style="3" customWidth="1"/>
    <col min="6" max="6" width="43.6640625" style="3" customWidth="1"/>
    <col min="7" max="7" width="59.44140625" style="1" customWidth="1"/>
    <col min="8" max="16384" width="8.5546875" style="3"/>
  </cols>
  <sheetData>
    <row r="1" spans="1:7" ht="75.75" customHeight="1" x14ac:dyDescent="0.3">
      <c r="A1" s="412" t="s">
        <v>447</v>
      </c>
      <c r="B1" s="412"/>
      <c r="C1" s="412"/>
      <c r="D1" s="412"/>
      <c r="E1" s="412"/>
      <c r="F1" s="412"/>
      <c r="G1" s="413"/>
    </row>
    <row r="2" spans="1:7" s="21" customFormat="1" ht="17.399999999999999" x14ac:dyDescent="0.3">
      <c r="A2" s="26" t="s">
        <v>448</v>
      </c>
      <c r="B2" s="30"/>
      <c r="C2" s="30"/>
      <c r="D2" s="30"/>
      <c r="E2" s="30"/>
      <c r="F2" s="26"/>
      <c r="G2" s="31"/>
    </row>
    <row r="3" spans="1:7" s="4" customFormat="1" x14ac:dyDescent="0.25">
      <c r="A3" s="6" t="s">
        <v>62</v>
      </c>
      <c r="B3" s="305" t="s">
        <v>312</v>
      </c>
      <c r="C3" s="306"/>
      <c r="D3" s="306"/>
      <c r="E3" s="307"/>
      <c r="F3" s="39" t="s">
        <v>64</v>
      </c>
      <c r="G3" s="6" t="s">
        <v>313</v>
      </c>
    </row>
    <row r="4" spans="1:7" s="4" customFormat="1" x14ac:dyDescent="0.25">
      <c r="A4" s="6"/>
      <c r="B4" s="39" t="s">
        <v>314</v>
      </c>
      <c r="C4" s="39" t="s">
        <v>314</v>
      </c>
      <c r="D4" s="39" t="s">
        <v>314</v>
      </c>
      <c r="E4" s="39" t="s">
        <v>314</v>
      </c>
      <c r="F4" s="39"/>
      <c r="G4" s="6"/>
    </row>
    <row r="5" spans="1:7" ht="36" customHeight="1" x14ac:dyDescent="0.25">
      <c r="A5" s="42" t="s">
        <v>318</v>
      </c>
      <c r="B5" s="8"/>
      <c r="C5" s="8"/>
      <c r="D5" s="8"/>
      <c r="E5" s="8"/>
      <c r="F5" s="7" t="s">
        <v>449</v>
      </c>
      <c r="G5" s="7" t="s">
        <v>450</v>
      </c>
    </row>
    <row r="6" spans="1:7" ht="87" customHeight="1" x14ac:dyDescent="0.25">
      <c r="A6" s="42" t="s">
        <v>451</v>
      </c>
      <c r="B6" s="8"/>
      <c r="C6" s="8"/>
      <c r="D6" s="8"/>
      <c r="E6" s="8"/>
      <c r="F6" s="7" t="s">
        <v>452</v>
      </c>
      <c r="G6" s="7" t="s">
        <v>453</v>
      </c>
    </row>
    <row r="7" spans="1:7" ht="90.75" customHeight="1" x14ac:dyDescent="0.25">
      <c r="A7" s="42" t="s">
        <v>454</v>
      </c>
      <c r="B7" s="8"/>
      <c r="C7" s="8"/>
      <c r="D7" s="8"/>
      <c r="E7" s="8"/>
      <c r="F7" s="7" t="s">
        <v>455</v>
      </c>
      <c r="G7" s="7" t="s">
        <v>456</v>
      </c>
    </row>
    <row r="8" spans="1:7" ht="49.5" customHeight="1" x14ac:dyDescent="0.25">
      <c r="A8" s="42" t="s">
        <v>457</v>
      </c>
      <c r="B8" s="8"/>
      <c r="C8" s="8"/>
      <c r="D8" s="8"/>
      <c r="E8" s="8"/>
      <c r="F8" s="7" t="s">
        <v>458</v>
      </c>
      <c r="G8" s="7" t="s">
        <v>459</v>
      </c>
    </row>
    <row r="9" spans="1:7" ht="32.25" customHeight="1" x14ac:dyDescent="0.25">
      <c r="A9" s="42" t="s">
        <v>460</v>
      </c>
      <c r="B9" s="8"/>
      <c r="C9" s="8"/>
      <c r="D9" s="8"/>
      <c r="E9" s="8"/>
      <c r="F9" s="7" t="s">
        <v>461</v>
      </c>
      <c r="G9" s="7" t="s">
        <v>462</v>
      </c>
    </row>
    <row r="10" spans="1:7" ht="30.75" customHeight="1" x14ac:dyDescent="0.25">
      <c r="A10" s="42" t="s">
        <v>463</v>
      </c>
      <c r="B10" s="8"/>
      <c r="C10" s="8"/>
      <c r="D10" s="8"/>
      <c r="E10" s="8"/>
      <c r="F10" s="7" t="s">
        <v>464</v>
      </c>
      <c r="G10" s="7" t="s">
        <v>462</v>
      </c>
    </row>
    <row r="11" spans="1:7" ht="31.5" customHeight="1" x14ac:dyDescent="0.25">
      <c r="A11" s="42" t="s">
        <v>465</v>
      </c>
      <c r="B11" s="8"/>
      <c r="C11" s="8"/>
      <c r="D11" s="8"/>
      <c r="E11" s="8"/>
      <c r="F11" s="7" t="s">
        <v>466</v>
      </c>
      <c r="G11" s="7" t="s">
        <v>462</v>
      </c>
    </row>
    <row r="12" spans="1:7" ht="27" customHeight="1" x14ac:dyDescent="0.25">
      <c r="A12" s="6" t="s">
        <v>335</v>
      </c>
      <c r="B12" s="8"/>
      <c r="C12" s="8"/>
      <c r="D12" s="8"/>
      <c r="E12" s="8"/>
    </row>
    <row r="13" spans="1:7" x14ac:dyDescent="0.25">
      <c r="G13" s="5"/>
    </row>
    <row r="14" spans="1:7" ht="17.399999999999999" x14ac:dyDescent="0.3">
      <c r="A14" s="26" t="s">
        <v>467</v>
      </c>
      <c r="B14" s="29"/>
      <c r="C14" s="29"/>
      <c r="D14" s="29"/>
      <c r="E14" s="29"/>
      <c r="F14" s="27"/>
      <c r="G14" s="28"/>
    </row>
    <row r="15" spans="1:7" s="4" customFormat="1" x14ac:dyDescent="0.25">
      <c r="A15" s="6" t="s">
        <v>62</v>
      </c>
      <c r="B15" s="397" t="s">
        <v>312</v>
      </c>
      <c r="C15" s="397"/>
      <c r="D15" s="397"/>
      <c r="E15" s="397"/>
      <c r="F15" s="39" t="s">
        <v>337</v>
      </c>
      <c r="G15" s="6" t="s">
        <v>338</v>
      </c>
    </row>
    <row r="16" spans="1:7" ht="108.75" customHeight="1" x14ac:dyDescent="0.25">
      <c r="A16" s="42" t="s">
        <v>468</v>
      </c>
      <c r="B16" s="8"/>
      <c r="C16" s="8"/>
      <c r="D16" s="8"/>
      <c r="E16" s="8"/>
      <c r="F16" s="14" t="s">
        <v>469</v>
      </c>
      <c r="G16" s="18" t="s">
        <v>470</v>
      </c>
    </row>
    <row r="17" spans="1:7" ht="103.5" customHeight="1" x14ac:dyDescent="0.25">
      <c r="A17" s="42" t="s">
        <v>471</v>
      </c>
      <c r="B17" s="8"/>
      <c r="C17" s="8"/>
      <c r="D17" s="8"/>
      <c r="E17" s="8"/>
      <c r="F17" s="14" t="s">
        <v>472</v>
      </c>
      <c r="G17" s="18" t="s">
        <v>470</v>
      </c>
    </row>
    <row r="18" spans="1:7" ht="52.8" x14ac:dyDescent="0.25">
      <c r="A18" s="42" t="s">
        <v>473</v>
      </c>
      <c r="B18" s="8"/>
      <c r="C18" s="8"/>
      <c r="D18" s="8"/>
      <c r="E18" s="8"/>
      <c r="F18" s="7" t="s">
        <v>474</v>
      </c>
      <c r="G18" s="18" t="s">
        <v>475</v>
      </c>
    </row>
    <row r="19" spans="1:7" ht="39.6" x14ac:dyDescent="0.25">
      <c r="A19" s="42" t="s">
        <v>476</v>
      </c>
      <c r="B19" s="8"/>
      <c r="C19" s="8"/>
      <c r="D19" s="8"/>
      <c r="E19" s="8"/>
      <c r="F19" s="7" t="s">
        <v>477</v>
      </c>
      <c r="G19" s="7" t="s">
        <v>478</v>
      </c>
    </row>
    <row r="20" spans="1:7" ht="52.8" x14ac:dyDescent="0.25">
      <c r="A20" s="42" t="s">
        <v>479</v>
      </c>
      <c r="B20" s="8"/>
      <c r="C20" s="8"/>
      <c r="D20" s="8"/>
      <c r="E20" s="8"/>
      <c r="F20" s="7" t="s">
        <v>480</v>
      </c>
      <c r="G20" s="7" t="s">
        <v>481</v>
      </c>
    </row>
    <row r="21" spans="1:7" x14ac:dyDescent="0.25">
      <c r="A21" s="42" t="s">
        <v>482</v>
      </c>
      <c r="B21" s="8"/>
      <c r="C21" s="8"/>
      <c r="D21" s="8"/>
      <c r="E21" s="8"/>
      <c r="F21" s="7" t="s">
        <v>483</v>
      </c>
      <c r="G21" s="7" t="s">
        <v>484</v>
      </c>
    </row>
    <row r="22" spans="1:7" x14ac:dyDescent="0.25">
      <c r="A22" s="42" t="s">
        <v>485</v>
      </c>
      <c r="B22" s="8"/>
      <c r="C22" s="8"/>
      <c r="D22" s="8"/>
      <c r="E22" s="8"/>
      <c r="F22" s="7" t="s">
        <v>486</v>
      </c>
      <c r="G22" s="7" t="s">
        <v>484</v>
      </c>
    </row>
    <row r="23" spans="1:7" x14ac:dyDescent="0.25">
      <c r="A23" s="42" t="s">
        <v>487</v>
      </c>
      <c r="B23" s="8"/>
      <c r="C23" s="8"/>
      <c r="D23" s="8"/>
      <c r="E23" s="8"/>
      <c r="F23" s="7" t="s">
        <v>488</v>
      </c>
      <c r="G23" s="7" t="s">
        <v>489</v>
      </c>
    </row>
    <row r="24" spans="1:7" x14ac:dyDescent="0.25">
      <c r="A24" s="6" t="s">
        <v>342</v>
      </c>
      <c r="B24" s="8"/>
      <c r="C24" s="8"/>
      <c r="D24" s="8"/>
      <c r="E24" s="8"/>
    </row>
    <row r="26" spans="1:7" ht="17.399999999999999" x14ac:dyDescent="0.3">
      <c r="A26" s="26" t="s">
        <v>490</v>
      </c>
      <c r="B26" s="27"/>
      <c r="C26" s="27"/>
      <c r="D26" s="27"/>
      <c r="E26" s="27"/>
    </row>
    <row r="27" spans="1:7" ht="26.4" x14ac:dyDescent="0.25">
      <c r="A27" s="6" t="s">
        <v>491</v>
      </c>
      <c r="B27" s="8"/>
      <c r="C27" s="8"/>
      <c r="D27" s="8"/>
      <c r="E27" s="8"/>
    </row>
    <row r="29" spans="1:7" ht="17.399999999999999" x14ac:dyDescent="0.3">
      <c r="A29" s="26" t="s">
        <v>492</v>
      </c>
      <c r="B29" s="27"/>
      <c r="C29" s="27"/>
      <c r="D29" s="27"/>
      <c r="E29" s="27"/>
      <c r="F29" s="27"/>
    </row>
    <row r="30" spans="1:7" ht="13.2" customHeight="1" x14ac:dyDescent="0.25">
      <c r="A30" s="19" t="s">
        <v>426</v>
      </c>
      <c r="B30" s="434" t="s">
        <v>347</v>
      </c>
      <c r="C30" s="435"/>
      <c r="D30" s="435"/>
      <c r="E30" s="436"/>
      <c r="F30" s="39" t="s">
        <v>68</v>
      </c>
    </row>
    <row r="31" spans="1:7" ht="39.6" x14ac:dyDescent="0.25">
      <c r="A31" s="17" t="s">
        <v>493</v>
      </c>
      <c r="B31" s="432"/>
      <c r="C31" s="433"/>
      <c r="D31" s="433"/>
      <c r="E31" s="437"/>
      <c r="F31" s="36" t="s">
        <v>494</v>
      </c>
    </row>
    <row r="33" spans="1:10" ht="17.399999999999999" x14ac:dyDescent="0.3">
      <c r="A33" s="26" t="s">
        <v>495</v>
      </c>
      <c r="B33" s="27"/>
      <c r="C33" s="27"/>
      <c r="D33" s="27"/>
      <c r="E33" s="27"/>
      <c r="F33" s="27"/>
      <c r="G33" s="28"/>
    </row>
    <row r="34" spans="1:10" x14ac:dyDescent="0.25">
      <c r="A34" s="446" t="s">
        <v>496</v>
      </c>
      <c r="B34" s="446"/>
      <c r="C34" s="1"/>
      <c r="D34" s="1"/>
      <c r="E34" s="1"/>
      <c r="F34" s="1"/>
      <c r="H34" s="1"/>
      <c r="I34" s="1"/>
      <c r="J34" s="1"/>
    </row>
    <row r="35" spans="1:10" x14ac:dyDescent="0.25">
      <c r="A35" s="6" t="s">
        <v>497</v>
      </c>
      <c r="B35" s="397" t="s">
        <v>347</v>
      </c>
      <c r="C35" s="397"/>
      <c r="D35" s="397"/>
      <c r="E35" s="397"/>
      <c r="F35" s="428" t="s">
        <v>68</v>
      </c>
      <c r="G35" s="428"/>
    </row>
    <row r="36" spans="1:10" ht="33" customHeight="1" x14ac:dyDescent="0.25">
      <c r="A36" s="42" t="s">
        <v>144</v>
      </c>
      <c r="B36" s="8"/>
      <c r="C36" s="8"/>
      <c r="D36" s="8"/>
      <c r="E36" s="8"/>
      <c r="F36" s="392" t="s">
        <v>498</v>
      </c>
      <c r="G36" s="392"/>
    </row>
    <row r="37" spans="1:10" ht="33.75" customHeight="1" x14ac:dyDescent="0.25">
      <c r="A37" s="42" t="s">
        <v>499</v>
      </c>
      <c r="B37" s="8"/>
      <c r="C37" s="8"/>
      <c r="D37" s="8"/>
      <c r="E37" s="8"/>
      <c r="F37" s="392" t="s">
        <v>500</v>
      </c>
      <c r="G37" s="392"/>
    </row>
    <row r="38" spans="1:10" ht="33" customHeight="1" x14ac:dyDescent="0.25">
      <c r="A38" s="42" t="s">
        <v>501</v>
      </c>
      <c r="B38" s="8"/>
      <c r="C38" s="8"/>
      <c r="D38" s="8"/>
      <c r="E38" s="8"/>
      <c r="F38" s="392" t="s">
        <v>502</v>
      </c>
      <c r="G38" s="392"/>
    </row>
    <row r="39" spans="1:10" ht="21.75" customHeight="1" x14ac:dyDescent="0.25">
      <c r="A39" s="42" t="s">
        <v>503</v>
      </c>
      <c r="B39" s="8"/>
      <c r="C39" s="8"/>
      <c r="D39" s="8"/>
      <c r="E39" s="8"/>
      <c r="F39" s="291" t="s">
        <v>504</v>
      </c>
      <c r="G39" s="438"/>
    </row>
    <row r="40" spans="1:10" ht="24.75" customHeight="1" x14ac:dyDescent="0.25">
      <c r="A40" s="42" t="s">
        <v>505</v>
      </c>
      <c r="B40" s="8"/>
      <c r="C40" s="8"/>
      <c r="D40" s="8"/>
      <c r="E40" s="8"/>
      <c r="F40" s="291" t="s">
        <v>506</v>
      </c>
      <c r="G40" s="438"/>
    </row>
    <row r="41" spans="1:10" ht="28.5" customHeight="1" x14ac:dyDescent="0.25">
      <c r="A41" s="42" t="s">
        <v>507</v>
      </c>
      <c r="B41" s="432"/>
      <c r="C41" s="433"/>
      <c r="D41" s="433"/>
      <c r="E41" s="437"/>
      <c r="F41" s="291" t="s">
        <v>508</v>
      </c>
      <c r="G41" s="438"/>
    </row>
    <row r="42" spans="1:10" ht="28.5" customHeight="1" x14ac:dyDescent="0.25">
      <c r="A42" s="42" t="s">
        <v>509</v>
      </c>
      <c r="B42" s="432"/>
      <c r="C42" s="433"/>
      <c r="D42" s="433"/>
      <c r="E42" s="437"/>
      <c r="F42" s="291" t="s">
        <v>510</v>
      </c>
      <c r="G42" s="438"/>
    </row>
    <row r="43" spans="1:10" ht="17.25" customHeight="1" x14ac:dyDescent="0.25">
      <c r="A43" s="20" t="s">
        <v>511</v>
      </c>
      <c r="B43" s="16"/>
      <c r="C43" s="16"/>
      <c r="D43" s="16"/>
      <c r="E43" s="16"/>
      <c r="F43" s="16"/>
      <c r="G43" s="16"/>
    </row>
    <row r="44" spans="1:10" x14ac:dyDescent="0.25">
      <c r="B44" s="1"/>
      <c r="C44" s="1"/>
      <c r="D44" s="1"/>
      <c r="E44" s="1"/>
      <c r="F44" s="1"/>
    </row>
    <row r="45" spans="1:10" ht="17.399999999999999" x14ac:dyDescent="0.3">
      <c r="A45" s="26" t="s">
        <v>512</v>
      </c>
      <c r="B45" s="27"/>
      <c r="C45" s="27"/>
      <c r="D45" s="27"/>
      <c r="E45" s="27"/>
      <c r="F45" s="27"/>
    </row>
    <row r="46" spans="1:10" x14ac:dyDescent="0.25">
      <c r="A46" s="2" t="s">
        <v>346</v>
      </c>
      <c r="B46" s="420" t="s">
        <v>373</v>
      </c>
      <c r="C46" s="421"/>
      <c r="D46" s="421"/>
      <c r="E46" s="443"/>
      <c r="F46" s="39" t="s">
        <v>156</v>
      </c>
      <c r="G46" s="3"/>
    </row>
    <row r="47" spans="1:10" ht="49.2" customHeight="1" x14ac:dyDescent="0.25">
      <c r="A47" s="42" t="s">
        <v>513</v>
      </c>
      <c r="B47" s="8"/>
      <c r="C47" s="8"/>
      <c r="D47" s="8"/>
      <c r="E47" s="8"/>
      <c r="F47" s="444" t="s">
        <v>514</v>
      </c>
      <c r="G47" s="3"/>
    </row>
    <row r="48" spans="1:10" ht="54.6" customHeight="1" x14ac:dyDescent="0.25">
      <c r="A48" s="42" t="s">
        <v>515</v>
      </c>
      <c r="B48" s="8"/>
      <c r="C48" s="8"/>
      <c r="D48" s="8"/>
      <c r="E48" s="8"/>
      <c r="F48" s="445"/>
      <c r="G48" s="3"/>
    </row>
    <row r="49" spans="1:10" ht="48" customHeight="1" x14ac:dyDescent="0.25">
      <c r="A49" s="42" t="s">
        <v>516</v>
      </c>
      <c r="B49" s="432"/>
      <c r="C49" s="433"/>
      <c r="D49" s="433"/>
      <c r="E49" s="437"/>
      <c r="F49" s="444" t="s">
        <v>517</v>
      </c>
      <c r="G49" s="3"/>
    </row>
    <row r="50" spans="1:10" ht="61.5" customHeight="1" x14ac:dyDescent="0.25">
      <c r="A50" s="42" t="s">
        <v>518</v>
      </c>
      <c r="B50" s="432"/>
      <c r="C50" s="433"/>
      <c r="D50" s="433"/>
      <c r="E50" s="437"/>
      <c r="F50" s="445"/>
      <c r="G50" s="3"/>
    </row>
    <row r="51" spans="1:10" ht="14.4" x14ac:dyDescent="0.3">
      <c r="F51"/>
      <c r="G51"/>
      <c r="H51"/>
      <c r="I51"/>
      <c r="J51"/>
    </row>
    <row r="52" spans="1:10" ht="14.4" x14ac:dyDescent="0.3">
      <c r="F52"/>
      <c r="G52"/>
      <c r="H52"/>
      <c r="I52"/>
      <c r="J52"/>
    </row>
    <row r="53" spans="1:10" ht="14.4" x14ac:dyDescent="0.3">
      <c r="F53"/>
      <c r="G53"/>
      <c r="H53"/>
      <c r="I53"/>
      <c r="J53"/>
    </row>
    <row r="54" spans="1:10" ht="17.399999999999999" x14ac:dyDescent="0.3">
      <c r="A54" s="23" t="s">
        <v>378</v>
      </c>
      <c r="B54" s="24"/>
      <c r="C54" s="24"/>
      <c r="D54" s="24"/>
      <c r="E54" s="24"/>
    </row>
    <row r="55" spans="1:10" x14ac:dyDescent="0.25">
      <c r="A55" s="439" t="s">
        <v>440</v>
      </c>
      <c r="B55" s="439"/>
      <c r="C55" s="439"/>
      <c r="D55" s="439"/>
      <c r="E55" s="439"/>
      <c r="F55" s="10"/>
    </row>
    <row r="56" spans="1:10" x14ac:dyDescent="0.25">
      <c r="A56" s="6" t="s">
        <v>190</v>
      </c>
      <c r="B56" s="34" t="s">
        <v>191</v>
      </c>
      <c r="C56" s="424" t="s">
        <v>68</v>
      </c>
      <c r="D56" s="425"/>
      <c r="E56" s="426"/>
    </row>
    <row r="57" spans="1:10" ht="30" customHeight="1" x14ac:dyDescent="0.25">
      <c r="A57" s="37" t="s">
        <v>380</v>
      </c>
      <c r="B57" s="35"/>
      <c r="C57" s="414" t="s">
        <v>519</v>
      </c>
      <c r="D57" s="414"/>
      <c r="E57" s="414"/>
    </row>
    <row r="58" spans="1:10" ht="30" customHeight="1" x14ac:dyDescent="0.25">
      <c r="A58" s="37" t="s">
        <v>520</v>
      </c>
      <c r="B58" s="35"/>
      <c r="C58" s="414" t="s">
        <v>521</v>
      </c>
      <c r="D58" s="414"/>
      <c r="E58" s="414"/>
    </row>
    <row r="59" spans="1:10" ht="30" customHeight="1" x14ac:dyDescent="0.25">
      <c r="A59" s="37" t="s">
        <v>522</v>
      </c>
      <c r="B59" s="35"/>
      <c r="C59" s="414" t="s">
        <v>523</v>
      </c>
      <c r="D59" s="414"/>
      <c r="E59" s="414"/>
    </row>
    <row r="60" spans="1:10" ht="30" customHeight="1" x14ac:dyDescent="0.25">
      <c r="A60" s="37" t="s">
        <v>524</v>
      </c>
      <c r="B60" s="35"/>
      <c r="C60" s="414" t="s">
        <v>525</v>
      </c>
      <c r="D60" s="414"/>
      <c r="E60" s="414"/>
    </row>
    <row r="61" spans="1:10" ht="34.5" customHeight="1" x14ac:dyDescent="0.25">
      <c r="A61" s="37" t="s">
        <v>392</v>
      </c>
      <c r="B61" s="35"/>
      <c r="C61" s="414" t="s">
        <v>526</v>
      </c>
      <c r="D61" s="414"/>
      <c r="E61" s="414"/>
    </row>
    <row r="62" spans="1:10" ht="48" customHeight="1" x14ac:dyDescent="0.25">
      <c r="A62" s="37" t="s">
        <v>527</v>
      </c>
      <c r="B62" s="35"/>
      <c r="C62" s="414" t="s">
        <v>528</v>
      </c>
      <c r="D62" s="414"/>
      <c r="E62" s="414"/>
    </row>
  </sheetData>
  <mergeCells count="30">
    <mergeCell ref="A1:G1"/>
    <mergeCell ref="B3:E3"/>
    <mergeCell ref="B15:E15"/>
    <mergeCell ref="A34:B34"/>
    <mergeCell ref="B30:E30"/>
    <mergeCell ref="B31:E31"/>
    <mergeCell ref="F36:G36"/>
    <mergeCell ref="F37:G37"/>
    <mergeCell ref="F38:G38"/>
    <mergeCell ref="F35:G35"/>
    <mergeCell ref="C61:E61"/>
    <mergeCell ref="B46:E46"/>
    <mergeCell ref="B49:E49"/>
    <mergeCell ref="B50:E50"/>
    <mergeCell ref="F49:F50"/>
    <mergeCell ref="B35:E35"/>
    <mergeCell ref="B41:E41"/>
    <mergeCell ref="B42:E42"/>
    <mergeCell ref="F40:G40"/>
    <mergeCell ref="F41:G41"/>
    <mergeCell ref="F42:G42"/>
    <mergeCell ref="F39:G39"/>
    <mergeCell ref="C62:E62"/>
    <mergeCell ref="A55:E55"/>
    <mergeCell ref="F47:F48"/>
    <mergeCell ref="C56:E56"/>
    <mergeCell ref="C57:E57"/>
    <mergeCell ref="C58:E58"/>
    <mergeCell ref="C59:E59"/>
    <mergeCell ref="C60:E60"/>
  </mergeCells>
  <pageMargins left="0.7" right="0.7" top="0.75" bottom="0.75" header="0.3" footer="0.3"/>
  <pageSetup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69372E-4242-4958-815D-8E4CF684928D}">
  <sheetPr codeName="Sheet2">
    <tabColor theme="5" tint="0.39997558519241921"/>
  </sheetPr>
  <dimension ref="A1:M66"/>
  <sheetViews>
    <sheetView topLeftCell="A20" zoomScaleNormal="100" workbookViewId="0">
      <selection activeCell="F39" sqref="F39"/>
    </sheetView>
  </sheetViews>
  <sheetFormatPr defaultColWidth="8.5546875" defaultRowHeight="13.2" x14ac:dyDescent="0.25"/>
  <cols>
    <col min="1" max="1" width="12.44140625" style="3" customWidth="1"/>
    <col min="2" max="2" width="8.5546875" style="3"/>
    <col min="3" max="3" width="5.6640625" style="3" customWidth="1"/>
    <col min="4" max="4" width="54.33203125" style="3" customWidth="1"/>
    <col min="5" max="5" width="14.6640625" style="3" bestFit="1" customWidth="1"/>
    <col min="6" max="6" width="48.33203125" style="3" customWidth="1"/>
    <col min="7" max="7" width="10.5546875" style="3" customWidth="1"/>
    <col min="8" max="8" width="27.44140625" style="3" customWidth="1"/>
    <col min="9" max="9" width="18.33203125" style="3" customWidth="1"/>
    <col min="10" max="10" width="8.5546875" style="3"/>
    <col min="11" max="11" width="7" style="3" customWidth="1"/>
    <col min="12" max="12" width="17.44140625" style="3" customWidth="1"/>
    <col min="13" max="13" width="44.6640625" style="3" customWidth="1"/>
    <col min="14" max="16384" width="8.5546875" style="3"/>
  </cols>
  <sheetData>
    <row r="1" spans="1:12" ht="13.8" thickBot="1" x14ac:dyDescent="0.3">
      <c r="A1" s="48"/>
    </row>
    <row r="2" spans="1:12" ht="70.5" customHeight="1" thickTop="1" thickBot="1" x14ac:dyDescent="0.45">
      <c r="A2" s="266" t="s">
        <v>22</v>
      </c>
      <c r="B2" s="267"/>
      <c r="C2" s="267"/>
      <c r="D2" s="267"/>
      <c r="E2" s="267"/>
      <c r="F2" s="268"/>
      <c r="H2" s="242" t="s">
        <v>2</v>
      </c>
      <c r="I2" s="243"/>
      <c r="J2" s="243"/>
      <c r="K2" s="243"/>
      <c r="L2" s="244"/>
    </row>
    <row r="3" spans="1:12" ht="15.75" customHeight="1" thickTop="1" x14ac:dyDescent="0.3">
      <c r="A3" s="269"/>
      <c r="B3" s="270"/>
      <c r="C3" s="270"/>
      <c r="D3" s="270"/>
      <c r="E3" s="270"/>
      <c r="F3" s="270"/>
      <c r="H3" s="50"/>
      <c r="I3" s="50"/>
    </row>
    <row r="4" spans="1:12" ht="23.4" thickBot="1" x14ac:dyDescent="0.45">
      <c r="A4" s="265" t="s">
        <v>23</v>
      </c>
      <c r="B4" s="265"/>
      <c r="C4" s="265"/>
      <c r="D4" s="265"/>
      <c r="E4" s="265"/>
      <c r="F4" s="265"/>
    </row>
    <row r="5" spans="1:12" ht="39" customHeight="1" thickTop="1" x14ac:dyDescent="0.3">
      <c r="A5" s="271" t="s">
        <v>24</v>
      </c>
      <c r="B5" s="272"/>
      <c r="C5" s="272"/>
      <c r="D5" s="272"/>
      <c r="E5" s="272"/>
      <c r="F5" s="273"/>
      <c r="H5"/>
      <c r="I5"/>
      <c r="J5"/>
      <c r="K5"/>
      <c r="L5"/>
    </row>
    <row r="6" spans="1:12" ht="12.6" customHeight="1" x14ac:dyDescent="0.3">
      <c r="A6" s="252" t="s">
        <v>25</v>
      </c>
      <c r="B6" s="253"/>
      <c r="C6" s="253"/>
      <c r="D6" s="253"/>
      <c r="E6" s="253"/>
      <c r="F6" s="254"/>
      <c r="H6"/>
      <c r="I6"/>
      <c r="J6"/>
      <c r="K6"/>
      <c r="L6"/>
    </row>
    <row r="7" spans="1:12" ht="14.4" x14ac:dyDescent="0.3">
      <c r="A7" s="252"/>
      <c r="B7" s="253"/>
      <c r="C7" s="253"/>
      <c r="D7" s="253"/>
      <c r="E7" s="253"/>
      <c r="F7" s="254"/>
      <c r="H7"/>
      <c r="I7"/>
      <c r="J7"/>
      <c r="K7"/>
      <c r="L7"/>
    </row>
    <row r="8" spans="1:12" ht="14.4" x14ac:dyDescent="0.3">
      <c r="A8" s="252"/>
      <c r="B8" s="253"/>
      <c r="C8" s="253"/>
      <c r="D8" s="253"/>
      <c r="E8" s="253"/>
      <c r="F8" s="254"/>
      <c r="H8"/>
      <c r="I8"/>
      <c r="J8"/>
      <c r="K8"/>
      <c r="L8"/>
    </row>
    <row r="9" spans="1:12" x14ac:dyDescent="0.25">
      <c r="A9" s="252"/>
      <c r="B9" s="253"/>
      <c r="C9" s="253"/>
      <c r="D9" s="253"/>
      <c r="E9" s="253"/>
      <c r="F9" s="254"/>
    </row>
    <row r="10" spans="1:12" x14ac:dyDescent="0.25">
      <c r="A10" s="252"/>
      <c r="B10" s="253"/>
      <c r="C10" s="253"/>
      <c r="D10" s="253"/>
      <c r="E10" s="253"/>
      <c r="F10" s="254"/>
    </row>
    <row r="11" spans="1:12" ht="34.5" customHeight="1" thickBot="1" x14ac:dyDescent="0.3">
      <c r="A11" s="255"/>
      <c r="B11" s="256"/>
      <c r="C11" s="256"/>
      <c r="D11" s="256"/>
      <c r="E11" s="256"/>
      <c r="F11" s="257"/>
    </row>
    <row r="12" spans="1:12" ht="24" customHeight="1" thickTop="1" thickBot="1" x14ac:dyDescent="0.3">
      <c r="A12" s="249" t="s">
        <v>26</v>
      </c>
      <c r="B12" s="250"/>
      <c r="C12" s="250"/>
      <c r="D12" s="250"/>
      <c r="E12" s="250"/>
      <c r="F12" s="251"/>
    </row>
    <row r="13" spans="1:12" ht="24.75" customHeight="1" thickTop="1" thickBot="1" x14ac:dyDescent="0.3">
      <c r="A13" s="274" t="s">
        <v>27</v>
      </c>
      <c r="B13" s="275"/>
      <c r="C13" s="275"/>
      <c r="D13" s="275"/>
      <c r="E13" s="275"/>
      <c r="F13" s="276"/>
    </row>
    <row r="14" spans="1:12" ht="23.25" customHeight="1" thickTop="1" x14ac:dyDescent="0.25">
      <c r="A14" s="249" t="s">
        <v>28</v>
      </c>
      <c r="B14" s="250"/>
      <c r="C14" s="250"/>
      <c r="D14" s="250"/>
      <c r="E14" s="250"/>
      <c r="F14" s="251"/>
    </row>
    <row r="15" spans="1:12" x14ac:dyDescent="0.25">
      <c r="A15" s="252" t="s">
        <v>29</v>
      </c>
      <c r="B15" s="253"/>
      <c r="C15" s="253"/>
      <c r="D15" s="253"/>
      <c r="E15" s="253"/>
      <c r="F15" s="254"/>
    </row>
    <row r="16" spans="1:12" x14ac:dyDescent="0.25">
      <c r="A16" s="252"/>
      <c r="B16" s="253"/>
      <c r="C16" s="253"/>
      <c r="D16" s="253"/>
      <c r="E16" s="253"/>
      <c r="F16" s="254"/>
    </row>
    <row r="17" spans="1:13" x14ac:dyDescent="0.25">
      <c r="A17" s="252"/>
      <c r="B17" s="253"/>
      <c r="C17" s="253"/>
      <c r="D17" s="253"/>
      <c r="E17" s="253"/>
      <c r="F17" s="254"/>
    </row>
    <row r="18" spans="1:13" x14ac:dyDescent="0.25">
      <c r="A18" s="252"/>
      <c r="B18" s="253"/>
      <c r="C18" s="253"/>
      <c r="D18" s="253"/>
      <c r="E18" s="253"/>
      <c r="F18" s="254"/>
    </row>
    <row r="19" spans="1:13" ht="37.5" customHeight="1" x14ac:dyDescent="0.25">
      <c r="A19" s="252"/>
      <c r="B19" s="253"/>
      <c r="C19" s="253"/>
      <c r="D19" s="253"/>
      <c r="E19" s="253"/>
      <c r="F19" s="254"/>
    </row>
    <row r="20" spans="1:13" ht="48.75" customHeight="1" thickBot="1" x14ac:dyDescent="0.35">
      <c r="A20" s="255"/>
      <c r="B20" s="256"/>
      <c r="C20" s="256"/>
      <c r="D20" s="256"/>
      <c r="E20" s="256"/>
      <c r="F20" s="257"/>
      <c r="H20"/>
      <c r="I20"/>
      <c r="J20"/>
      <c r="K20"/>
      <c r="L20"/>
      <c r="M20"/>
    </row>
    <row r="21" spans="1:13" ht="25.5" customHeight="1" thickTop="1" x14ac:dyDescent="0.3">
      <c r="A21" s="249" t="s">
        <v>30</v>
      </c>
      <c r="B21" s="250"/>
      <c r="C21" s="250"/>
      <c r="D21" s="250"/>
      <c r="E21" s="250"/>
      <c r="F21" s="251"/>
      <c r="H21"/>
      <c r="I21"/>
      <c r="J21"/>
      <c r="K21"/>
      <c r="L21"/>
      <c r="M21"/>
    </row>
    <row r="22" spans="1:13" x14ac:dyDescent="0.25">
      <c r="A22" s="252" t="s">
        <v>31</v>
      </c>
      <c r="B22" s="253"/>
      <c r="C22" s="253"/>
      <c r="D22" s="253"/>
      <c r="E22" s="253"/>
      <c r="F22" s="254"/>
    </row>
    <row r="23" spans="1:13" ht="57.75" customHeight="1" thickBot="1" x14ac:dyDescent="0.3">
      <c r="A23" s="255"/>
      <c r="B23" s="256"/>
      <c r="C23" s="256"/>
      <c r="D23" s="256"/>
      <c r="E23" s="256"/>
      <c r="F23" s="257"/>
    </row>
    <row r="24" spans="1:13" ht="27.75" customHeight="1" thickTop="1" x14ac:dyDescent="0.25">
      <c r="A24" s="249" t="s">
        <v>32</v>
      </c>
      <c r="B24" s="250"/>
      <c r="C24" s="250"/>
      <c r="D24" s="250"/>
      <c r="E24" s="250"/>
      <c r="F24" s="251"/>
    </row>
    <row r="25" spans="1:13" x14ac:dyDescent="0.25">
      <c r="A25" s="252" t="s">
        <v>33</v>
      </c>
      <c r="B25" s="253"/>
      <c r="C25" s="253"/>
      <c r="D25" s="253"/>
      <c r="E25" s="253"/>
      <c r="F25" s="254"/>
    </row>
    <row r="26" spans="1:13" x14ac:dyDescent="0.25">
      <c r="A26" s="252"/>
      <c r="B26" s="253"/>
      <c r="C26" s="253"/>
      <c r="D26" s="253"/>
      <c r="E26" s="253"/>
      <c r="F26" s="254"/>
    </row>
    <row r="27" spans="1:13" x14ac:dyDescent="0.25">
      <c r="A27" s="252"/>
      <c r="B27" s="253"/>
      <c r="C27" s="253"/>
      <c r="D27" s="253"/>
      <c r="E27" s="253"/>
      <c r="F27" s="254"/>
    </row>
    <row r="28" spans="1:13" ht="26.25" customHeight="1" thickBot="1" x14ac:dyDescent="0.3">
      <c r="A28" s="255"/>
      <c r="B28" s="256"/>
      <c r="C28" s="256"/>
      <c r="D28" s="256"/>
      <c r="E28" s="256"/>
      <c r="F28" s="257"/>
    </row>
    <row r="29" spans="1:13" ht="20.25" customHeight="1" thickTop="1" x14ac:dyDescent="0.25">
      <c r="A29" s="249" t="s">
        <v>34</v>
      </c>
      <c r="B29" s="250"/>
      <c r="C29" s="250"/>
      <c r="D29" s="250"/>
      <c r="E29" s="250"/>
      <c r="F29" s="251"/>
    </row>
    <row r="30" spans="1:13" ht="59.25" customHeight="1" thickBot="1" x14ac:dyDescent="0.3">
      <c r="A30" s="255" t="s">
        <v>35</v>
      </c>
      <c r="B30" s="256"/>
      <c r="C30" s="256"/>
      <c r="D30" s="256"/>
      <c r="E30" s="256"/>
      <c r="F30" s="257"/>
    </row>
    <row r="31" spans="1:13" ht="21.75" customHeight="1" thickTop="1" x14ac:dyDescent="0.25">
      <c r="A31" s="249" t="s">
        <v>36</v>
      </c>
      <c r="B31" s="250"/>
      <c r="C31" s="250"/>
      <c r="D31" s="250"/>
      <c r="E31" s="250"/>
      <c r="F31" s="251"/>
    </row>
    <row r="32" spans="1:13" x14ac:dyDescent="0.25">
      <c r="A32" s="252" t="s">
        <v>37</v>
      </c>
      <c r="B32" s="253"/>
      <c r="C32" s="253"/>
      <c r="D32" s="253"/>
      <c r="E32" s="253"/>
      <c r="F32" s="254"/>
    </row>
    <row r="33" spans="1:10" ht="22.5" customHeight="1" thickBot="1" x14ac:dyDescent="0.3">
      <c r="A33" s="255"/>
      <c r="B33" s="256"/>
      <c r="C33" s="256"/>
      <c r="D33" s="256"/>
      <c r="E33" s="256"/>
      <c r="F33" s="257"/>
    </row>
    <row r="34" spans="1:10" ht="16.5" customHeight="1" thickTop="1" x14ac:dyDescent="0.25">
      <c r="A34" s="249" t="s">
        <v>38</v>
      </c>
      <c r="B34" s="250"/>
      <c r="C34" s="250"/>
      <c r="D34" s="250"/>
      <c r="E34" s="250"/>
      <c r="F34" s="251"/>
    </row>
    <row r="35" spans="1:10" x14ac:dyDescent="0.25">
      <c r="A35" s="252" t="s">
        <v>39</v>
      </c>
      <c r="B35" s="253"/>
      <c r="C35" s="253"/>
      <c r="D35" s="253"/>
      <c r="E35" s="253"/>
      <c r="F35" s="254"/>
    </row>
    <row r="36" spans="1:10" ht="26.25" customHeight="1" thickBot="1" x14ac:dyDescent="0.3">
      <c r="A36" s="255"/>
      <c r="B36" s="256"/>
      <c r="C36" s="256"/>
      <c r="D36" s="256"/>
      <c r="E36" s="256"/>
      <c r="F36" s="257"/>
    </row>
    <row r="37" spans="1:10" ht="13.8" thickTop="1" x14ac:dyDescent="0.25">
      <c r="A37" s="16"/>
      <c r="B37" s="16"/>
      <c r="C37" s="16"/>
      <c r="D37" s="16"/>
      <c r="E37" s="16"/>
      <c r="F37" s="16"/>
    </row>
    <row r="38" spans="1:10" ht="13.8" thickBot="1" x14ac:dyDescent="0.3"/>
    <row r="39" spans="1:10" ht="15.6" x14ac:dyDescent="0.3">
      <c r="A39" s="260" t="s">
        <v>40</v>
      </c>
      <c r="B39" s="261"/>
      <c r="C39" s="261"/>
      <c r="D39" s="261"/>
      <c r="E39" s="262"/>
      <c r="F39" s="102"/>
      <c r="G39" s="102"/>
      <c r="H39" s="102"/>
      <c r="I39" s="102"/>
      <c r="J39" s="102"/>
    </row>
    <row r="40" spans="1:10" ht="14.1" customHeight="1" x14ac:dyDescent="0.3">
      <c r="A40" s="103"/>
      <c r="B40" s="263" t="s">
        <v>41</v>
      </c>
      <c r="C40" s="263"/>
      <c r="D40" s="263"/>
      <c r="E40" s="264"/>
      <c r="F40" s="104"/>
      <c r="G40" s="104"/>
      <c r="H40" s="104"/>
      <c r="I40" s="104"/>
      <c r="J40" s="104"/>
    </row>
    <row r="41" spans="1:10" ht="14.1" customHeight="1" x14ac:dyDescent="0.3">
      <c r="A41" s="106"/>
      <c r="B41" s="263" t="s">
        <v>42</v>
      </c>
      <c r="C41" s="263"/>
      <c r="D41" s="263"/>
      <c r="E41" s="264"/>
      <c r="F41" s="104"/>
      <c r="G41" s="104"/>
      <c r="H41" s="104"/>
      <c r="I41" s="104"/>
      <c r="J41" s="104"/>
    </row>
    <row r="42" spans="1:10" ht="28.2" customHeight="1" x14ac:dyDescent="0.3">
      <c r="A42" s="107"/>
      <c r="B42" s="263" t="s">
        <v>43</v>
      </c>
      <c r="C42" s="263"/>
      <c r="D42" s="263"/>
      <c r="E42" s="264"/>
      <c r="F42" s="104"/>
      <c r="G42" s="104"/>
      <c r="H42" s="104"/>
      <c r="I42" s="104"/>
      <c r="J42" s="104"/>
    </row>
    <row r="43" spans="1:10" customFormat="1" ht="28.2" customHeight="1" x14ac:dyDescent="0.3">
      <c r="A43" s="105"/>
      <c r="B43" s="263" t="s">
        <v>44</v>
      </c>
      <c r="C43" s="263"/>
      <c r="D43" s="263"/>
      <c r="E43" s="264"/>
      <c r="F43" s="104"/>
      <c r="G43" s="104"/>
      <c r="H43" s="104"/>
      <c r="I43" s="104"/>
      <c r="J43" s="104"/>
    </row>
    <row r="44" spans="1:10" customFormat="1" ht="28.2" customHeight="1" thickBot="1" x14ac:dyDescent="0.35">
      <c r="A44" s="108"/>
      <c r="B44" s="258" t="s">
        <v>45</v>
      </c>
      <c r="C44" s="258"/>
      <c r="D44" s="258"/>
      <c r="E44" s="259"/>
      <c r="F44" s="104"/>
      <c r="G44" s="104"/>
      <c r="H44" s="104"/>
      <c r="I44" s="104"/>
      <c r="J44" s="104"/>
    </row>
    <row r="45" spans="1:10" customFormat="1" ht="14.4" x14ac:dyDescent="0.3"/>
    <row r="46" spans="1:10" customFormat="1" ht="14.4" x14ac:dyDescent="0.3"/>
    <row r="47" spans="1:10" customFormat="1" ht="14.4" x14ac:dyDescent="0.3"/>
    <row r="48" spans="1:10" customFormat="1" ht="14.4" x14ac:dyDescent="0.3"/>
    <row r="49" customFormat="1" ht="14.4" x14ac:dyDescent="0.3"/>
    <row r="50" customFormat="1" ht="14.4" x14ac:dyDescent="0.3"/>
    <row r="51" customFormat="1" ht="14.4" x14ac:dyDescent="0.3"/>
    <row r="52" customFormat="1" ht="14.4" x14ac:dyDescent="0.3"/>
    <row r="53" customFormat="1" ht="14.4" x14ac:dyDescent="0.3"/>
    <row r="54" customFormat="1" ht="14.4" x14ac:dyDescent="0.3"/>
    <row r="55" customFormat="1" ht="14.4" x14ac:dyDescent="0.3"/>
    <row r="56" customFormat="1" ht="14.4" x14ac:dyDescent="0.3"/>
    <row r="57" customFormat="1" ht="14.4" x14ac:dyDescent="0.3"/>
    <row r="58" customFormat="1" ht="14.4" x14ac:dyDescent="0.3"/>
    <row r="59" customFormat="1" ht="14.4" x14ac:dyDescent="0.3"/>
    <row r="60" customFormat="1" ht="14.4" x14ac:dyDescent="0.3"/>
    <row r="61" customFormat="1" ht="14.4" x14ac:dyDescent="0.3"/>
    <row r="62" customFormat="1" ht="14.4" x14ac:dyDescent="0.3"/>
    <row r="63" customFormat="1" ht="14.4" x14ac:dyDescent="0.3"/>
    <row r="64" customFormat="1" ht="14.4" x14ac:dyDescent="0.3"/>
    <row r="65" spans="3:4" x14ac:dyDescent="0.25">
      <c r="C65" s="45"/>
      <c r="D65" s="45"/>
    </row>
    <row r="66" spans="3:4" x14ac:dyDescent="0.25">
      <c r="C66" s="46"/>
      <c r="D66" s="46"/>
    </row>
  </sheetData>
  <sheetProtection algorithmName="SHA-512" hashValue="YrLzSUlK4NEctGyDNqBHCH5s10ZrakVsSpUak5oDT6MxhClf7XiFzASowHrVqsnk0R3Qs3CW/5I+NIq3Xx1d0A==" saltValue="C6wshVVW060ZyvvAVc9F8w==" spinCount="100000" sheet="1" objects="1" scenarios="1"/>
  <mergeCells count="26">
    <mergeCell ref="H2:L2"/>
    <mergeCell ref="A34:F34"/>
    <mergeCell ref="A35:F36"/>
    <mergeCell ref="A4:F4"/>
    <mergeCell ref="A15:F20"/>
    <mergeCell ref="A2:F2"/>
    <mergeCell ref="A3:F3"/>
    <mergeCell ref="A5:F5"/>
    <mergeCell ref="A6:F11"/>
    <mergeCell ref="A14:F14"/>
    <mergeCell ref="A32:F33"/>
    <mergeCell ref="A12:F12"/>
    <mergeCell ref="A13:F13"/>
    <mergeCell ref="A21:F21"/>
    <mergeCell ref="A22:F23"/>
    <mergeCell ref="A31:F31"/>
    <mergeCell ref="A24:F24"/>
    <mergeCell ref="A25:F28"/>
    <mergeCell ref="A30:F30"/>
    <mergeCell ref="A29:F29"/>
    <mergeCell ref="B44:E44"/>
    <mergeCell ref="A39:E39"/>
    <mergeCell ref="B40:E40"/>
    <mergeCell ref="B41:E41"/>
    <mergeCell ref="B42:E42"/>
    <mergeCell ref="B43:E43"/>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F56CFA-6CD1-4A0C-819B-E6B2C7FB85DE}">
  <sheetPr codeName="Sheet3">
    <tabColor theme="8"/>
  </sheetPr>
  <dimension ref="B14:S14"/>
  <sheetViews>
    <sheetView workbookViewId="0">
      <selection activeCell="A2" sqref="A2"/>
    </sheetView>
  </sheetViews>
  <sheetFormatPr defaultRowHeight="14.4" x14ac:dyDescent="0.3"/>
  <sheetData>
    <row r="14" spans="2:19" ht="28.8" x14ac:dyDescent="0.55000000000000004">
      <c r="B14" s="68" t="s">
        <v>46</v>
      </c>
      <c r="C14" s="69"/>
      <c r="D14" s="69"/>
      <c r="E14" s="69"/>
      <c r="F14" s="69"/>
      <c r="G14" s="69"/>
      <c r="H14" s="69"/>
      <c r="I14" s="69"/>
      <c r="J14" s="69"/>
      <c r="K14" s="69"/>
      <c r="L14" s="69"/>
      <c r="M14" s="69"/>
      <c r="N14" s="69"/>
      <c r="O14" s="69"/>
      <c r="P14" s="69"/>
      <c r="Q14" s="69"/>
      <c r="R14" s="69"/>
      <c r="S14" s="69"/>
    </row>
  </sheetData>
  <sheetProtection algorithmName="SHA-512" hashValue="IURn9n8/d03Uq3qwqhmNOxQVZktaX83X4LyKJh7iBfobqo1A4rFVbIiUYwiT6M2TWGA4SM0p5dMRHcjb1vLL6Q==" saltValue="nFXutvcG2GsGP52C2Cd+CQ==" spinCount="100000"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8F08A3-A347-4F53-A586-FD3F39E5A72F}">
  <sheetPr codeName="Sheet4">
    <tabColor theme="8"/>
  </sheetPr>
  <dimension ref="A1:I39"/>
  <sheetViews>
    <sheetView zoomScale="85" zoomScaleNormal="85" workbookViewId="0">
      <selection activeCell="D4" sqref="D4"/>
    </sheetView>
  </sheetViews>
  <sheetFormatPr defaultRowHeight="14.4" x14ac:dyDescent="0.3"/>
  <cols>
    <col min="1" max="1" width="47" customWidth="1"/>
    <col min="2" max="2" width="62.33203125" customWidth="1"/>
    <col min="3" max="3" width="37" customWidth="1"/>
    <col min="4" max="4" width="36.33203125" customWidth="1"/>
    <col min="5" max="5" width="59.6640625" customWidth="1"/>
    <col min="8" max="8" width="46.6640625" customWidth="1"/>
    <col min="9" max="9" width="26" customWidth="1"/>
  </cols>
  <sheetData>
    <row r="1" spans="1:9" ht="15" thickBot="1" x14ac:dyDescent="0.35"/>
    <row r="2" spans="1:9" ht="24.6" thickTop="1" thickBot="1" x14ac:dyDescent="0.5">
      <c r="A2" s="158" t="s">
        <v>47</v>
      </c>
      <c r="B2" s="159"/>
    </row>
    <row r="3" spans="1:9" ht="25.5" customHeight="1" thickTop="1" thickBot="1" x14ac:dyDescent="0.35">
      <c r="A3" s="277" t="s">
        <v>48</v>
      </c>
      <c r="B3" s="277"/>
    </row>
    <row r="4" spans="1:9" ht="34.5" customHeight="1" thickTop="1" x14ac:dyDescent="0.3">
      <c r="A4" s="278" t="s">
        <v>49</v>
      </c>
      <c r="B4" s="279"/>
    </row>
    <row r="5" spans="1:9" ht="34.5" customHeight="1" x14ac:dyDescent="0.3">
      <c r="A5" s="160" t="s">
        <v>50</v>
      </c>
      <c r="B5" s="161" t="str">
        <f>+'Public Disclosure Data'!$B$12</f>
        <v>Needs Data</v>
      </c>
      <c r="H5" s="162"/>
      <c r="I5" s="162"/>
    </row>
    <row r="6" spans="1:9" ht="45.75" customHeight="1" thickBot="1" x14ac:dyDescent="0.35">
      <c r="A6" s="280" t="s">
        <v>51</v>
      </c>
      <c r="B6" s="281"/>
      <c r="H6" s="162"/>
      <c r="I6" s="162"/>
    </row>
    <row r="7" spans="1:9" ht="34.5" customHeight="1" thickTop="1" thickBot="1" x14ac:dyDescent="0.35">
      <c r="H7" s="162"/>
      <c r="I7" s="162"/>
    </row>
    <row r="8" spans="1:9" ht="15.6" thickTop="1" thickBot="1" x14ac:dyDescent="0.35">
      <c r="A8" s="163" t="s">
        <v>52</v>
      </c>
      <c r="B8" s="74" t="s">
        <v>53</v>
      </c>
    </row>
    <row r="9" spans="1:9" ht="15" thickTop="1" x14ac:dyDescent="0.3"/>
    <row r="10" spans="1:9" ht="15" thickBot="1" x14ac:dyDescent="0.35"/>
    <row r="11" spans="1:9" ht="15" thickTop="1" x14ac:dyDescent="0.3">
      <c r="A11" s="282" t="s">
        <v>54</v>
      </c>
      <c r="B11" s="75" t="s">
        <v>55</v>
      </c>
      <c r="D11" s="282" t="s">
        <v>56</v>
      </c>
      <c r="E11" s="75" t="s">
        <v>57</v>
      </c>
    </row>
    <row r="12" spans="1:9" x14ac:dyDescent="0.3">
      <c r="A12" s="283"/>
      <c r="B12" s="76" t="s">
        <v>55</v>
      </c>
      <c r="D12" s="283"/>
      <c r="E12" s="76" t="s">
        <v>57</v>
      </c>
    </row>
    <row r="13" spans="1:9" x14ac:dyDescent="0.3">
      <c r="A13" s="283"/>
      <c r="B13" s="76" t="s">
        <v>55</v>
      </c>
      <c r="D13" s="283"/>
      <c r="E13" s="76" t="s">
        <v>57</v>
      </c>
    </row>
    <row r="14" spans="1:9" x14ac:dyDescent="0.3">
      <c r="A14" s="283"/>
      <c r="B14" s="76" t="s">
        <v>55</v>
      </c>
      <c r="D14" s="283"/>
      <c r="E14" s="76" t="s">
        <v>57</v>
      </c>
    </row>
    <row r="15" spans="1:9" x14ac:dyDescent="0.3">
      <c r="A15" s="283"/>
      <c r="B15" s="76" t="s">
        <v>55</v>
      </c>
      <c r="D15" s="283"/>
      <c r="E15" s="76" t="s">
        <v>57</v>
      </c>
    </row>
    <row r="16" spans="1:9" x14ac:dyDescent="0.3">
      <c r="A16" s="283"/>
      <c r="B16" s="76" t="s">
        <v>55</v>
      </c>
      <c r="D16" s="283"/>
      <c r="E16" s="76" t="s">
        <v>57</v>
      </c>
    </row>
    <row r="17" spans="1:5" x14ac:dyDescent="0.3">
      <c r="A17" s="283"/>
      <c r="B17" s="76" t="s">
        <v>55</v>
      </c>
      <c r="D17" s="283"/>
      <c r="E17" s="76" t="s">
        <v>57</v>
      </c>
    </row>
    <row r="18" spans="1:5" x14ac:dyDescent="0.3">
      <c r="A18" s="283"/>
      <c r="B18" s="76" t="s">
        <v>55</v>
      </c>
      <c r="D18" s="283"/>
      <c r="E18" s="76" t="s">
        <v>57</v>
      </c>
    </row>
    <row r="19" spans="1:5" x14ac:dyDescent="0.3">
      <c r="A19" s="283"/>
      <c r="B19" s="76" t="s">
        <v>55</v>
      </c>
      <c r="D19" s="283"/>
      <c r="E19" s="76" t="s">
        <v>57</v>
      </c>
    </row>
    <row r="20" spans="1:5" x14ac:dyDescent="0.3">
      <c r="A20" s="283"/>
      <c r="B20" s="76" t="s">
        <v>55</v>
      </c>
      <c r="D20" s="283"/>
      <c r="E20" s="76" t="s">
        <v>57</v>
      </c>
    </row>
    <row r="21" spans="1:5" x14ac:dyDescent="0.3">
      <c r="A21" s="283"/>
      <c r="B21" s="76" t="s">
        <v>55</v>
      </c>
      <c r="D21" s="283"/>
      <c r="E21" s="76" t="s">
        <v>57</v>
      </c>
    </row>
    <row r="22" spans="1:5" x14ac:dyDescent="0.3">
      <c r="A22" s="283"/>
      <c r="B22" s="76" t="s">
        <v>55</v>
      </c>
      <c r="D22" s="283"/>
      <c r="E22" s="76" t="s">
        <v>57</v>
      </c>
    </row>
    <row r="23" spans="1:5" x14ac:dyDescent="0.3">
      <c r="A23" s="283"/>
      <c r="B23" s="76" t="s">
        <v>55</v>
      </c>
      <c r="D23" s="283"/>
      <c r="E23" s="76" t="s">
        <v>57</v>
      </c>
    </row>
    <row r="24" spans="1:5" x14ac:dyDescent="0.3">
      <c r="A24" s="283"/>
      <c r="B24" s="76" t="s">
        <v>55</v>
      </c>
      <c r="D24" s="283"/>
      <c r="E24" s="76" t="s">
        <v>57</v>
      </c>
    </row>
    <row r="25" spans="1:5" x14ac:dyDescent="0.3">
      <c r="A25" s="283"/>
      <c r="B25" s="76" t="s">
        <v>55</v>
      </c>
      <c r="D25" s="283"/>
      <c r="E25" s="76" t="s">
        <v>57</v>
      </c>
    </row>
    <row r="26" spans="1:5" x14ac:dyDescent="0.3">
      <c r="A26" s="283"/>
      <c r="B26" s="76" t="s">
        <v>55</v>
      </c>
      <c r="D26" s="283"/>
      <c r="E26" s="76" t="s">
        <v>57</v>
      </c>
    </row>
    <row r="27" spans="1:5" x14ac:dyDescent="0.3">
      <c r="A27" s="283"/>
      <c r="B27" s="76" t="s">
        <v>55</v>
      </c>
      <c r="D27" s="283"/>
      <c r="E27" s="76" t="s">
        <v>57</v>
      </c>
    </row>
    <row r="28" spans="1:5" x14ac:dyDescent="0.3">
      <c r="A28" s="283"/>
      <c r="B28" s="76" t="s">
        <v>55</v>
      </c>
      <c r="D28" s="283"/>
      <c r="E28" s="76" t="s">
        <v>57</v>
      </c>
    </row>
    <row r="29" spans="1:5" x14ac:dyDescent="0.3">
      <c r="A29" s="283"/>
      <c r="B29" s="76" t="s">
        <v>55</v>
      </c>
      <c r="D29" s="283"/>
      <c r="E29" s="76" t="s">
        <v>57</v>
      </c>
    </row>
    <row r="30" spans="1:5" x14ac:dyDescent="0.3">
      <c r="A30" s="283"/>
      <c r="B30" s="76" t="s">
        <v>55</v>
      </c>
      <c r="D30" s="283"/>
      <c r="E30" s="76" t="s">
        <v>57</v>
      </c>
    </row>
    <row r="31" spans="1:5" x14ac:dyDescent="0.3">
      <c r="A31" s="283"/>
      <c r="B31" s="76" t="s">
        <v>55</v>
      </c>
      <c r="D31" s="283"/>
      <c r="E31" s="76" t="s">
        <v>57</v>
      </c>
    </row>
    <row r="32" spans="1:5" x14ac:dyDescent="0.3">
      <c r="A32" s="283"/>
      <c r="B32" s="76" t="s">
        <v>55</v>
      </c>
      <c r="D32" s="283"/>
      <c r="E32" s="76" t="s">
        <v>57</v>
      </c>
    </row>
    <row r="33" spans="1:5" x14ac:dyDescent="0.3">
      <c r="A33" s="283"/>
      <c r="B33" s="76" t="s">
        <v>55</v>
      </c>
      <c r="D33" s="283"/>
      <c r="E33" s="76" t="s">
        <v>57</v>
      </c>
    </row>
    <row r="34" spans="1:5" x14ac:dyDescent="0.3">
      <c r="A34" s="283"/>
      <c r="B34" s="76" t="s">
        <v>55</v>
      </c>
      <c r="D34" s="283"/>
      <c r="E34" s="76" t="s">
        <v>57</v>
      </c>
    </row>
    <row r="35" spans="1:5" x14ac:dyDescent="0.3">
      <c r="A35" s="283"/>
      <c r="B35" s="76" t="s">
        <v>55</v>
      </c>
      <c r="D35" s="283"/>
      <c r="E35" s="76" t="s">
        <v>57</v>
      </c>
    </row>
    <row r="36" spans="1:5" ht="15" thickBot="1" x14ac:dyDescent="0.35">
      <c r="A36" s="284"/>
      <c r="B36" s="77" t="s">
        <v>55</v>
      </c>
      <c r="D36" s="284"/>
      <c r="E36" s="77" t="s">
        <v>57</v>
      </c>
    </row>
    <row r="37" spans="1:5" ht="15" thickTop="1" x14ac:dyDescent="0.3"/>
    <row r="39" spans="1:5" ht="19.5" customHeight="1" x14ac:dyDescent="0.3"/>
  </sheetData>
  <sheetProtection algorithmName="SHA-512" hashValue="7Ia36MLNmAIVw1TGtP3hknyl/9+ltDJLGhAW+UPq9UkdkMFMSgBHhhT5tmopoP8ZH4rv3ErmER70iNfPOI6F5g==" saltValue="wk/oeUyaQRqFNCGjcE3NhA==" spinCount="100000" sheet="1" objects="1" scenarios="1" formatColumns="0" formatRows="0"/>
  <mergeCells count="5">
    <mergeCell ref="A3:B3"/>
    <mergeCell ref="A4:B4"/>
    <mergeCell ref="A6:B6"/>
    <mergeCell ref="A11:A36"/>
    <mergeCell ref="D11:D36"/>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tabColor theme="8"/>
  </sheetPr>
  <dimension ref="A1:AK90"/>
  <sheetViews>
    <sheetView zoomScale="70" zoomScaleNormal="70" workbookViewId="0">
      <pane xSplit="1" ySplit="5" topLeftCell="B6" activePane="bottomRight" state="frozen"/>
      <selection pane="topRight" activeCell="B1" sqref="B1"/>
      <selection pane="bottomLeft" activeCell="A6" sqref="A6"/>
      <selection pane="bottomRight" activeCell="B23" sqref="B23"/>
    </sheetView>
  </sheetViews>
  <sheetFormatPr defaultColWidth="8.5546875" defaultRowHeight="13.2" x14ac:dyDescent="0.25"/>
  <cols>
    <col min="1" max="1" width="48.33203125" style="1" customWidth="1"/>
    <col min="2" max="8" width="22.6640625" style="3" bestFit="1" customWidth="1"/>
    <col min="9" max="10" width="22.6640625" style="3" customWidth="1"/>
    <col min="11" max="27" width="22.6640625" style="3" hidden="1" customWidth="1"/>
    <col min="28" max="28" width="51.33203125" style="3" customWidth="1"/>
    <col min="29" max="29" width="59.44140625" style="1" customWidth="1"/>
    <col min="30" max="32" width="8.5546875" style="3"/>
    <col min="33" max="33" width="44.6640625" style="3" customWidth="1"/>
    <col min="34" max="36" width="8.5546875" style="3"/>
    <col min="37" max="37" width="13" style="3" customWidth="1"/>
    <col min="38" max="16384" width="8.5546875" style="3"/>
  </cols>
  <sheetData>
    <row r="1" spans="1:33" ht="100.5" customHeight="1" thickTop="1" thickBot="1" x14ac:dyDescent="0.3">
      <c r="A1" s="164" t="str">
        <f>IF('Company Information'!$B$8&lt;&gt;"","Company:  "&amp;'Company Information'!$B$8, "Company: "&amp;"No Entry")</f>
        <v>Company:  Onshore Production Example Company</v>
      </c>
      <c r="B1" s="314" t="s">
        <v>58</v>
      </c>
      <c r="C1" s="315"/>
      <c r="D1" s="315"/>
      <c r="E1" s="316"/>
      <c r="F1" s="165"/>
      <c r="G1" s="165"/>
      <c r="H1" s="166"/>
      <c r="I1" s="166"/>
      <c r="J1" s="166"/>
      <c r="K1" s="166"/>
      <c r="L1" s="166"/>
      <c r="M1" s="166"/>
      <c r="N1" s="166"/>
      <c r="O1" s="166"/>
      <c r="P1" s="166"/>
      <c r="Q1" s="166"/>
      <c r="R1" s="166"/>
      <c r="S1" s="166"/>
      <c r="T1" s="166"/>
      <c r="U1" s="166"/>
      <c r="V1" s="166"/>
      <c r="W1" s="166"/>
      <c r="X1" s="166"/>
      <c r="Y1" s="166"/>
      <c r="Z1" s="166"/>
      <c r="AA1" s="166"/>
      <c r="AB1" s="167" t="s">
        <v>59</v>
      </c>
      <c r="AC1" s="168"/>
    </row>
    <row r="2" spans="1:33" ht="21.75" customHeight="1" thickTop="1" thickBot="1" x14ac:dyDescent="0.35">
      <c r="A2" s="299" t="s">
        <v>60</v>
      </c>
      <c r="B2" s="300"/>
      <c r="C2" s="300"/>
      <c r="D2" s="300"/>
      <c r="E2" s="300"/>
      <c r="F2" s="300"/>
      <c r="G2" s="300"/>
      <c r="H2" s="300"/>
      <c r="I2" s="300"/>
      <c r="J2" s="300"/>
      <c r="K2" s="300"/>
      <c r="L2" s="300"/>
      <c r="M2" s="300"/>
      <c r="N2" s="300"/>
      <c r="O2" s="300"/>
      <c r="P2" s="300"/>
      <c r="Q2" s="300"/>
      <c r="R2" s="300"/>
      <c r="S2" s="300"/>
      <c r="T2" s="300"/>
      <c r="U2" s="300"/>
      <c r="V2" s="300"/>
      <c r="W2" s="300"/>
      <c r="X2" s="300"/>
      <c r="Y2" s="300"/>
      <c r="Z2" s="300"/>
      <c r="AA2" s="301"/>
      <c r="AB2"/>
      <c r="AC2" s="169"/>
    </row>
    <row r="3" spans="1:33" s="21" customFormat="1" ht="18" thickTop="1" x14ac:dyDescent="0.3">
      <c r="A3" s="170" t="s">
        <v>61</v>
      </c>
      <c r="B3" s="171"/>
      <c r="C3" s="171"/>
      <c r="D3" s="171"/>
      <c r="E3" s="171"/>
      <c r="F3" s="171"/>
      <c r="G3" s="171"/>
      <c r="H3" s="171"/>
      <c r="I3" s="171"/>
      <c r="J3" s="171"/>
      <c r="K3" s="171"/>
      <c r="L3" s="171"/>
      <c r="M3" s="171"/>
      <c r="N3" s="171"/>
      <c r="O3" s="171"/>
      <c r="P3" s="171"/>
      <c r="Q3" s="171"/>
      <c r="R3" s="171"/>
      <c r="S3" s="171"/>
      <c r="T3" s="171"/>
      <c r="U3" s="171"/>
      <c r="V3" s="171"/>
      <c r="W3" s="171"/>
      <c r="X3" s="171"/>
      <c r="Y3" s="171"/>
      <c r="Z3" s="171"/>
      <c r="AA3" s="171"/>
      <c r="AB3" s="170"/>
      <c r="AC3" s="172"/>
      <c r="AD3" s="173"/>
    </row>
    <row r="4" spans="1:33" s="4" customFormat="1" x14ac:dyDescent="0.25">
      <c r="A4" s="6" t="s">
        <v>62</v>
      </c>
      <c r="B4" s="305" t="s">
        <v>63</v>
      </c>
      <c r="C4" s="306"/>
      <c r="D4" s="306"/>
      <c r="E4" s="306"/>
      <c r="F4" s="306"/>
      <c r="G4" s="306"/>
      <c r="H4" s="306"/>
      <c r="I4" s="306"/>
      <c r="J4" s="306"/>
      <c r="K4" s="306"/>
      <c r="L4" s="306"/>
      <c r="M4" s="306"/>
      <c r="N4" s="306"/>
      <c r="O4" s="306"/>
      <c r="P4" s="306"/>
      <c r="Q4" s="306"/>
      <c r="R4" s="306"/>
      <c r="S4" s="306"/>
      <c r="T4" s="306"/>
      <c r="U4" s="306"/>
      <c r="V4" s="306"/>
      <c r="W4" s="306"/>
      <c r="X4" s="306"/>
      <c r="Y4" s="306"/>
      <c r="Z4" s="306"/>
      <c r="AA4" s="306"/>
      <c r="AB4" s="39" t="s">
        <v>64</v>
      </c>
      <c r="AC4" s="174" t="s">
        <v>65</v>
      </c>
      <c r="AD4" s="175"/>
    </row>
    <row r="5" spans="1:33" s="4" customFormat="1" x14ac:dyDescent="0.25">
      <c r="A5" s="22"/>
      <c r="B5" s="176" t="str" cm="1">
        <f t="array" ref="B5:AA5">TRANSPOSE('Company Information'!B11:B36)</f>
        <v>"GHGRP Facility Name"</v>
      </c>
      <c r="C5" s="176" t="str">
        <v>"GHGRP Facility Name"</v>
      </c>
      <c r="D5" s="176" t="str">
        <v>"GHGRP Facility Name"</v>
      </c>
      <c r="E5" s="176" t="str">
        <v>"GHGRP Facility Name"</v>
      </c>
      <c r="F5" s="176" t="str">
        <v>"GHGRP Facility Name"</v>
      </c>
      <c r="G5" s="176" t="str">
        <v>"GHGRP Facility Name"</v>
      </c>
      <c r="H5" s="176" t="str">
        <v>"GHGRP Facility Name"</v>
      </c>
      <c r="I5" s="177" t="str">
        <v>"GHGRP Facility Name"</v>
      </c>
      <c r="J5" s="177" t="str">
        <v>"GHGRP Facility Name"</v>
      </c>
      <c r="K5" s="177" t="str">
        <v>"GHGRP Facility Name"</v>
      </c>
      <c r="L5" s="177" t="str">
        <v>"GHGRP Facility Name"</v>
      </c>
      <c r="M5" s="177" t="str">
        <v>"GHGRP Facility Name"</v>
      </c>
      <c r="N5" s="177" t="str">
        <v>"GHGRP Facility Name"</v>
      </c>
      <c r="O5" s="177" t="str">
        <v>"GHGRP Facility Name"</v>
      </c>
      <c r="P5" s="177" t="str">
        <v>"GHGRP Facility Name"</v>
      </c>
      <c r="Q5" s="177" t="str">
        <v>"GHGRP Facility Name"</v>
      </c>
      <c r="R5" s="177" t="str">
        <v>"GHGRP Facility Name"</v>
      </c>
      <c r="S5" s="177" t="str">
        <v>"GHGRP Facility Name"</v>
      </c>
      <c r="T5" s="177" t="str">
        <v>"GHGRP Facility Name"</v>
      </c>
      <c r="U5" s="177" t="str">
        <v>"GHGRP Facility Name"</v>
      </c>
      <c r="V5" s="177" t="str">
        <v>"GHGRP Facility Name"</v>
      </c>
      <c r="W5" s="177" t="str">
        <v>"GHGRP Facility Name"</v>
      </c>
      <c r="X5" s="177" t="str">
        <v>"GHGRP Facility Name"</v>
      </c>
      <c r="Y5" s="177" t="str">
        <v>"GHGRP Facility Name"</v>
      </c>
      <c r="Z5" s="177" t="str">
        <v>"GHGRP Facility Name"</v>
      </c>
      <c r="AA5" s="177" t="str">
        <v>"GHGRP Facility Name"</v>
      </c>
      <c r="AB5" s="178"/>
      <c r="AC5" s="179"/>
      <c r="AG5" s="180"/>
    </row>
    <row r="6" spans="1:33" ht="26.4" x14ac:dyDescent="0.3">
      <c r="A6" s="181" t="s">
        <v>66</v>
      </c>
      <c r="B6" s="109"/>
      <c r="C6" s="109"/>
      <c r="D6" s="109"/>
      <c r="E6" s="109"/>
      <c r="F6" s="109"/>
      <c r="G6" s="109"/>
      <c r="H6" s="109"/>
      <c r="I6" s="109"/>
      <c r="J6" s="109"/>
      <c r="K6" s="109"/>
      <c r="L6" s="109"/>
      <c r="M6" s="109"/>
      <c r="N6" s="109"/>
      <c r="O6" s="109"/>
      <c r="P6" s="109"/>
      <c r="Q6" s="109"/>
      <c r="R6" s="109"/>
      <c r="S6" s="109"/>
      <c r="T6" s="109"/>
      <c r="U6" s="109"/>
      <c r="V6" s="109"/>
      <c r="W6" s="109"/>
      <c r="X6" s="109"/>
      <c r="Y6" s="109"/>
      <c r="Z6" s="109"/>
      <c r="AA6" s="109"/>
      <c r="AB6" s="182" t="s">
        <v>67</v>
      </c>
      <c r="AC6" s="183" t="s">
        <v>68</v>
      </c>
    </row>
    <row r="7" spans="1:33" ht="14.4" x14ac:dyDescent="0.3">
      <c r="A7" s="42" t="s">
        <v>69</v>
      </c>
      <c r="B7" s="109"/>
      <c r="C7" s="109"/>
      <c r="D7" s="109"/>
      <c r="E7" s="109"/>
      <c r="F7" s="109"/>
      <c r="G7" s="109"/>
      <c r="H7" s="109"/>
      <c r="I7" s="109"/>
      <c r="J7" s="109"/>
      <c r="K7" s="109"/>
      <c r="L7" s="109"/>
      <c r="M7" s="109"/>
      <c r="N7" s="109"/>
      <c r="O7" s="109"/>
      <c r="P7" s="109"/>
      <c r="Q7" s="109"/>
      <c r="R7" s="109"/>
      <c r="S7" s="109"/>
      <c r="T7" s="109"/>
      <c r="U7" s="109"/>
      <c r="V7" s="109"/>
      <c r="W7" s="109"/>
      <c r="X7" s="109"/>
      <c r="Y7" s="109"/>
      <c r="Z7" s="109"/>
      <c r="AA7" s="109"/>
      <c r="AB7" s="184" t="s">
        <v>67</v>
      </c>
      <c r="AC7" s="185" t="s">
        <v>68</v>
      </c>
      <c r="AG7" s="186"/>
    </row>
    <row r="8" spans="1:33" ht="14.4" x14ac:dyDescent="0.3">
      <c r="A8" s="42" t="s">
        <v>70</v>
      </c>
      <c r="B8" s="109"/>
      <c r="C8" s="109"/>
      <c r="D8" s="109"/>
      <c r="E8" s="109"/>
      <c r="F8" s="109"/>
      <c r="G8" s="109"/>
      <c r="H8" s="109"/>
      <c r="I8" s="109"/>
      <c r="J8" s="109"/>
      <c r="K8" s="109"/>
      <c r="L8" s="109"/>
      <c r="M8" s="109"/>
      <c r="N8" s="109"/>
      <c r="O8" s="109"/>
      <c r="P8" s="109"/>
      <c r="Q8" s="109"/>
      <c r="R8" s="109"/>
      <c r="S8" s="109"/>
      <c r="T8" s="109"/>
      <c r="U8" s="109"/>
      <c r="V8" s="109"/>
      <c r="W8" s="109"/>
      <c r="X8" s="109"/>
      <c r="Y8" s="109"/>
      <c r="Z8" s="109"/>
      <c r="AA8" s="109"/>
      <c r="AB8" s="184" t="s">
        <v>67</v>
      </c>
      <c r="AC8" s="185" t="s">
        <v>68</v>
      </c>
      <c r="AG8" s="186"/>
    </row>
    <row r="9" spans="1:33" ht="14.4" x14ac:dyDescent="0.3">
      <c r="A9" s="181" t="s">
        <v>71</v>
      </c>
      <c r="B9" s="109"/>
      <c r="C9" s="109"/>
      <c r="D9" s="109"/>
      <c r="E9" s="109"/>
      <c r="F9" s="109"/>
      <c r="G9" s="109"/>
      <c r="H9" s="109"/>
      <c r="I9" s="109"/>
      <c r="J9" s="109"/>
      <c r="K9" s="109"/>
      <c r="L9" s="109"/>
      <c r="M9" s="109"/>
      <c r="N9" s="109"/>
      <c r="O9" s="109"/>
      <c r="P9" s="109"/>
      <c r="Q9" s="109"/>
      <c r="R9" s="109"/>
      <c r="S9" s="109"/>
      <c r="T9" s="109"/>
      <c r="U9" s="109"/>
      <c r="V9" s="109"/>
      <c r="W9" s="109"/>
      <c r="X9" s="109"/>
      <c r="Y9" s="109"/>
      <c r="Z9" s="109"/>
      <c r="AA9" s="109"/>
      <c r="AB9" s="184" t="s">
        <v>67</v>
      </c>
      <c r="AC9" s="185" t="s">
        <v>68</v>
      </c>
      <c r="AG9" s="186"/>
    </row>
    <row r="10" spans="1:33" ht="26.4" x14ac:dyDescent="0.3">
      <c r="A10" s="15" t="s">
        <v>72</v>
      </c>
      <c r="B10" s="109"/>
      <c r="C10" s="109"/>
      <c r="D10" s="109"/>
      <c r="E10" s="109"/>
      <c r="F10" s="109"/>
      <c r="G10" s="109"/>
      <c r="H10" s="109"/>
      <c r="I10" s="109"/>
      <c r="J10" s="109"/>
      <c r="K10" s="109"/>
      <c r="L10" s="109"/>
      <c r="M10" s="109"/>
      <c r="N10" s="109"/>
      <c r="O10" s="109"/>
      <c r="P10" s="109"/>
      <c r="Q10" s="109"/>
      <c r="R10" s="109"/>
      <c r="S10" s="109"/>
      <c r="T10" s="109"/>
      <c r="U10" s="109"/>
      <c r="V10" s="109"/>
      <c r="W10" s="109"/>
      <c r="X10" s="109"/>
      <c r="Y10" s="109"/>
      <c r="Z10" s="109"/>
      <c r="AA10" s="109"/>
      <c r="AB10" s="184" t="s">
        <v>67</v>
      </c>
      <c r="AC10" s="185" t="s">
        <v>68</v>
      </c>
      <c r="AG10" s="186"/>
    </row>
    <row r="11" spans="1:33" ht="14.4" x14ac:dyDescent="0.3">
      <c r="A11" s="42" t="s">
        <v>73</v>
      </c>
      <c r="B11" s="109"/>
      <c r="C11" s="10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84" t="s">
        <v>67</v>
      </c>
      <c r="AC11" s="185" t="s">
        <v>68</v>
      </c>
      <c r="AG11" s="186"/>
    </row>
    <row r="12" spans="1:33" ht="14.4" x14ac:dyDescent="0.3">
      <c r="A12" s="42" t="s">
        <v>74</v>
      </c>
      <c r="B12" s="109"/>
      <c r="C12" s="109"/>
      <c r="D12" s="109"/>
      <c r="E12" s="109"/>
      <c r="F12" s="109"/>
      <c r="G12" s="109"/>
      <c r="H12" s="109"/>
      <c r="I12" s="109"/>
      <c r="J12" s="109"/>
      <c r="K12" s="109"/>
      <c r="L12" s="109"/>
      <c r="M12" s="109"/>
      <c r="N12" s="109"/>
      <c r="O12" s="109"/>
      <c r="P12" s="109"/>
      <c r="Q12" s="109"/>
      <c r="R12" s="109"/>
      <c r="S12" s="109"/>
      <c r="T12" s="109"/>
      <c r="U12" s="109"/>
      <c r="V12" s="109"/>
      <c r="W12" s="109"/>
      <c r="X12" s="109"/>
      <c r="Y12" s="109"/>
      <c r="Z12" s="109"/>
      <c r="AA12" s="109"/>
      <c r="AB12" s="184" t="s">
        <v>67</v>
      </c>
      <c r="AC12" s="185" t="s">
        <v>68</v>
      </c>
      <c r="AG12" s="186"/>
    </row>
    <row r="13" spans="1:33" ht="14.4" x14ac:dyDescent="0.3">
      <c r="A13" s="15" t="s">
        <v>75</v>
      </c>
      <c r="B13" s="109"/>
      <c r="C13" s="109"/>
      <c r="D13" s="109"/>
      <c r="E13" s="109"/>
      <c r="F13" s="109"/>
      <c r="G13" s="109"/>
      <c r="H13" s="109"/>
      <c r="I13" s="109"/>
      <c r="J13" s="109"/>
      <c r="K13" s="109"/>
      <c r="L13" s="109"/>
      <c r="M13" s="109"/>
      <c r="N13" s="109"/>
      <c r="O13" s="109"/>
      <c r="P13" s="109"/>
      <c r="Q13" s="109"/>
      <c r="R13" s="109"/>
      <c r="S13" s="109"/>
      <c r="T13" s="109"/>
      <c r="U13" s="109"/>
      <c r="V13" s="109"/>
      <c r="W13" s="109"/>
      <c r="X13" s="109"/>
      <c r="Y13" s="109"/>
      <c r="Z13" s="109"/>
      <c r="AA13" s="109"/>
      <c r="AB13" s="184" t="s">
        <v>67</v>
      </c>
      <c r="AC13" s="185" t="s">
        <v>68</v>
      </c>
      <c r="AG13" s="186"/>
    </row>
    <row r="14" spans="1:33" ht="14.4" x14ac:dyDescent="0.3">
      <c r="A14" s="42" t="s">
        <v>76</v>
      </c>
      <c r="B14" s="109"/>
      <c r="C14" s="109"/>
      <c r="D14" s="109"/>
      <c r="E14" s="109"/>
      <c r="F14" s="109"/>
      <c r="G14" s="109"/>
      <c r="H14" s="109"/>
      <c r="I14" s="109"/>
      <c r="J14" s="109"/>
      <c r="K14" s="109"/>
      <c r="L14" s="109"/>
      <c r="M14" s="109"/>
      <c r="N14" s="109"/>
      <c r="O14" s="109"/>
      <c r="P14" s="109"/>
      <c r="Q14" s="109"/>
      <c r="R14" s="109"/>
      <c r="S14" s="109"/>
      <c r="T14" s="109"/>
      <c r="U14" s="109"/>
      <c r="V14" s="109"/>
      <c r="W14" s="109"/>
      <c r="X14" s="109"/>
      <c r="Y14" s="109"/>
      <c r="Z14" s="109"/>
      <c r="AA14" s="109"/>
      <c r="AB14" s="184" t="s">
        <v>67</v>
      </c>
      <c r="AC14" s="185" t="s">
        <v>68</v>
      </c>
      <c r="AG14" s="186"/>
    </row>
    <row r="15" spans="1:33" ht="14.4" x14ac:dyDescent="0.3">
      <c r="A15" s="42" t="s">
        <v>77</v>
      </c>
      <c r="B15" s="109"/>
      <c r="C15" s="109"/>
      <c r="D15" s="109"/>
      <c r="E15" s="109"/>
      <c r="F15" s="109"/>
      <c r="G15" s="109"/>
      <c r="H15" s="109"/>
      <c r="I15" s="109"/>
      <c r="J15" s="109"/>
      <c r="K15" s="109"/>
      <c r="L15" s="109"/>
      <c r="M15" s="109"/>
      <c r="N15" s="109"/>
      <c r="O15" s="109"/>
      <c r="P15" s="109"/>
      <c r="Q15" s="109"/>
      <c r="R15" s="109"/>
      <c r="S15" s="109"/>
      <c r="T15" s="109"/>
      <c r="U15" s="109"/>
      <c r="V15" s="109"/>
      <c r="W15" s="109"/>
      <c r="X15" s="109"/>
      <c r="Y15" s="109"/>
      <c r="Z15" s="109"/>
      <c r="AA15" s="109"/>
      <c r="AB15" s="184" t="s">
        <v>67</v>
      </c>
      <c r="AC15" s="185" t="s">
        <v>68</v>
      </c>
      <c r="AG15" s="186"/>
    </row>
    <row r="16" spans="1:33" ht="14.4" x14ac:dyDescent="0.3">
      <c r="A16" s="15" t="s">
        <v>78</v>
      </c>
      <c r="B16" s="109"/>
      <c r="C16" s="109"/>
      <c r="D16" s="109"/>
      <c r="E16" s="109"/>
      <c r="F16" s="109"/>
      <c r="G16" s="109"/>
      <c r="H16" s="109"/>
      <c r="I16" s="109"/>
      <c r="J16" s="109"/>
      <c r="K16" s="109"/>
      <c r="L16" s="109"/>
      <c r="M16" s="109"/>
      <c r="N16" s="109"/>
      <c r="O16" s="109"/>
      <c r="P16" s="109"/>
      <c r="Q16" s="109"/>
      <c r="R16" s="109"/>
      <c r="S16" s="109"/>
      <c r="T16" s="109"/>
      <c r="U16" s="109"/>
      <c r="V16" s="109"/>
      <c r="W16" s="109"/>
      <c r="X16" s="109"/>
      <c r="Y16" s="109"/>
      <c r="Z16" s="109"/>
      <c r="AA16" s="109"/>
      <c r="AB16" s="184" t="s">
        <v>67</v>
      </c>
      <c r="AC16" s="185" t="s">
        <v>68</v>
      </c>
      <c r="AG16" s="186"/>
    </row>
    <row r="17" spans="1:36" ht="12.6" customHeight="1" x14ac:dyDescent="0.25">
      <c r="A17" s="42" t="s">
        <v>81</v>
      </c>
      <c r="B17" s="109"/>
      <c r="C17" s="109"/>
      <c r="D17" s="109"/>
      <c r="E17" s="109"/>
      <c r="F17" s="109"/>
      <c r="G17" s="109"/>
      <c r="H17" s="109"/>
      <c r="I17" s="109"/>
      <c r="J17" s="109"/>
      <c r="K17" s="109"/>
      <c r="L17" s="109"/>
      <c r="M17" s="109"/>
      <c r="N17" s="109"/>
      <c r="O17" s="109"/>
      <c r="P17" s="109"/>
      <c r="Q17" s="109"/>
      <c r="R17" s="109"/>
      <c r="S17" s="109"/>
      <c r="T17" s="109"/>
      <c r="U17" s="109"/>
      <c r="V17" s="109"/>
      <c r="W17" s="109"/>
      <c r="X17" s="109"/>
      <c r="Y17" s="109"/>
      <c r="Z17" s="109"/>
      <c r="AA17" s="109"/>
      <c r="AB17" s="322" t="s">
        <v>67</v>
      </c>
      <c r="AC17" s="324" t="s">
        <v>68</v>
      </c>
      <c r="AG17" s="186"/>
    </row>
    <row r="18" spans="1:36" ht="12.6" customHeight="1" x14ac:dyDescent="0.25">
      <c r="A18" s="15" t="s">
        <v>82</v>
      </c>
      <c r="B18" s="109"/>
      <c r="C18" s="109"/>
      <c r="D18" s="109"/>
      <c r="E18" s="109"/>
      <c r="F18" s="109"/>
      <c r="G18" s="109"/>
      <c r="H18" s="109"/>
      <c r="I18" s="109"/>
      <c r="J18" s="109"/>
      <c r="K18" s="109"/>
      <c r="L18" s="109"/>
      <c r="M18" s="109"/>
      <c r="N18" s="109"/>
      <c r="O18" s="109"/>
      <c r="P18" s="109"/>
      <c r="Q18" s="109"/>
      <c r="R18" s="109"/>
      <c r="S18" s="109"/>
      <c r="T18" s="109"/>
      <c r="U18" s="109"/>
      <c r="V18" s="109"/>
      <c r="W18" s="109"/>
      <c r="X18" s="109"/>
      <c r="Y18" s="109"/>
      <c r="Z18" s="109"/>
      <c r="AA18" s="109"/>
      <c r="AB18" s="323"/>
      <c r="AC18" s="325"/>
      <c r="AG18" s="186"/>
    </row>
    <row r="19" spans="1:36" ht="14.4" x14ac:dyDescent="0.3">
      <c r="A19" s="42" t="s">
        <v>83</v>
      </c>
      <c r="B19" s="109"/>
      <c r="C19" s="109"/>
      <c r="D19" s="109"/>
      <c r="E19" s="109"/>
      <c r="F19" s="109"/>
      <c r="G19" s="109"/>
      <c r="H19" s="109"/>
      <c r="I19" s="109"/>
      <c r="J19" s="109"/>
      <c r="K19" s="109"/>
      <c r="L19" s="109"/>
      <c r="M19" s="109"/>
      <c r="N19" s="109"/>
      <c r="O19" s="109"/>
      <c r="P19" s="109"/>
      <c r="Q19" s="109"/>
      <c r="R19" s="109"/>
      <c r="S19" s="109"/>
      <c r="T19" s="109"/>
      <c r="U19" s="109"/>
      <c r="V19" s="109"/>
      <c r="W19" s="109"/>
      <c r="X19" s="109"/>
      <c r="Y19" s="109"/>
      <c r="Z19" s="109"/>
      <c r="AA19" s="109"/>
      <c r="AB19" s="184" t="s">
        <v>67</v>
      </c>
      <c r="AC19" s="185" t="s">
        <v>68</v>
      </c>
      <c r="AG19" s="186"/>
    </row>
    <row r="20" spans="1:36" ht="14.4" x14ac:dyDescent="0.3">
      <c r="A20" s="42" t="s">
        <v>84</v>
      </c>
      <c r="B20" s="109"/>
      <c r="C20" s="109"/>
      <c r="D20" s="109"/>
      <c r="E20" s="109"/>
      <c r="F20" s="109"/>
      <c r="G20" s="109"/>
      <c r="H20" s="109"/>
      <c r="I20" s="109"/>
      <c r="J20" s="109"/>
      <c r="K20" s="109"/>
      <c r="L20" s="109"/>
      <c r="M20" s="109"/>
      <c r="N20" s="109"/>
      <c r="O20" s="109"/>
      <c r="P20" s="109"/>
      <c r="Q20" s="109"/>
      <c r="R20" s="109"/>
      <c r="S20" s="109"/>
      <c r="T20" s="109"/>
      <c r="U20" s="109"/>
      <c r="V20" s="109"/>
      <c r="W20" s="109"/>
      <c r="X20" s="109"/>
      <c r="Y20" s="109"/>
      <c r="Z20" s="109"/>
      <c r="AA20" s="109"/>
      <c r="AB20" s="184" t="s">
        <v>67</v>
      </c>
      <c r="AC20" s="185" t="s">
        <v>68</v>
      </c>
      <c r="AG20" s="186"/>
    </row>
    <row r="21" spans="1:36" ht="14.4" x14ac:dyDescent="0.3">
      <c r="A21" s="15" t="s">
        <v>85</v>
      </c>
      <c r="B21" s="109"/>
      <c r="C21" s="109"/>
      <c r="D21" s="109"/>
      <c r="E21" s="109"/>
      <c r="F21" s="109"/>
      <c r="G21" s="109"/>
      <c r="H21" s="109"/>
      <c r="I21" s="109"/>
      <c r="J21" s="109"/>
      <c r="K21" s="109"/>
      <c r="L21" s="109"/>
      <c r="M21" s="109"/>
      <c r="N21" s="109"/>
      <c r="O21" s="109"/>
      <c r="P21" s="109"/>
      <c r="Q21" s="109"/>
      <c r="R21" s="109"/>
      <c r="S21" s="109"/>
      <c r="T21" s="109"/>
      <c r="U21" s="109"/>
      <c r="V21" s="109"/>
      <c r="W21" s="109"/>
      <c r="X21" s="109"/>
      <c r="Y21" s="109"/>
      <c r="Z21" s="109"/>
      <c r="AA21" s="109"/>
      <c r="AB21" s="184" t="s">
        <v>67</v>
      </c>
      <c r="AC21" s="185" t="s">
        <v>68</v>
      </c>
      <c r="AG21" s="186"/>
    </row>
    <row r="22" spans="1:36" ht="14.4" x14ac:dyDescent="0.3">
      <c r="A22" s="42" t="s">
        <v>86</v>
      </c>
      <c r="B22" s="109"/>
      <c r="C22" s="109"/>
      <c r="D22" s="109"/>
      <c r="E22" s="109"/>
      <c r="F22" s="109"/>
      <c r="G22" s="109"/>
      <c r="H22" s="109"/>
      <c r="I22" s="109"/>
      <c r="J22" s="109"/>
      <c r="K22" s="109"/>
      <c r="L22" s="109"/>
      <c r="M22" s="109"/>
      <c r="N22" s="109"/>
      <c r="O22" s="109"/>
      <c r="P22" s="109"/>
      <c r="Q22" s="109"/>
      <c r="R22" s="109"/>
      <c r="S22" s="109"/>
      <c r="T22" s="109"/>
      <c r="U22" s="109"/>
      <c r="V22" s="109"/>
      <c r="W22" s="109"/>
      <c r="X22" s="109"/>
      <c r="Y22" s="109"/>
      <c r="Z22" s="109"/>
      <c r="AA22" s="109"/>
      <c r="AB22" s="184" t="s">
        <v>67</v>
      </c>
      <c r="AC22" s="185" t="s">
        <v>68</v>
      </c>
      <c r="AG22" s="186"/>
    </row>
    <row r="23" spans="1:36" ht="26.4" x14ac:dyDescent="0.3">
      <c r="A23" s="42" t="s">
        <v>87</v>
      </c>
      <c r="B23" s="109"/>
      <c r="C23" s="109"/>
      <c r="D23" s="109"/>
      <c r="E23" s="109"/>
      <c r="F23" s="109"/>
      <c r="G23" s="109"/>
      <c r="H23" s="109"/>
      <c r="I23" s="109"/>
      <c r="J23" s="109"/>
      <c r="K23" s="109"/>
      <c r="L23" s="109"/>
      <c r="M23" s="109"/>
      <c r="N23" s="109"/>
      <c r="O23" s="109"/>
      <c r="P23" s="109"/>
      <c r="Q23" s="109"/>
      <c r="R23" s="109"/>
      <c r="S23" s="109"/>
      <c r="T23" s="109"/>
      <c r="U23" s="109"/>
      <c r="V23" s="109"/>
      <c r="W23" s="109"/>
      <c r="X23" s="109"/>
      <c r="Y23" s="109"/>
      <c r="Z23" s="109"/>
      <c r="AA23" s="109"/>
      <c r="AB23" s="184" t="s">
        <v>67</v>
      </c>
      <c r="AC23" s="185" t="s">
        <v>68</v>
      </c>
      <c r="AG23" s="186"/>
    </row>
    <row r="24" spans="1:36" ht="14.4" x14ac:dyDescent="0.3">
      <c r="A24" s="15" t="s">
        <v>88</v>
      </c>
      <c r="B24" s="109"/>
      <c r="C24" s="109"/>
      <c r="D24" s="109"/>
      <c r="E24" s="109"/>
      <c r="F24" s="109"/>
      <c r="G24" s="109"/>
      <c r="H24" s="109"/>
      <c r="I24" s="109"/>
      <c r="J24" s="109"/>
      <c r="K24" s="109"/>
      <c r="L24" s="109"/>
      <c r="M24" s="109"/>
      <c r="N24" s="109"/>
      <c r="O24" s="109"/>
      <c r="P24" s="109"/>
      <c r="Q24" s="109"/>
      <c r="R24" s="109"/>
      <c r="S24" s="109"/>
      <c r="T24" s="109"/>
      <c r="U24" s="109"/>
      <c r="V24" s="109"/>
      <c r="W24" s="109"/>
      <c r="X24" s="109"/>
      <c r="Y24" s="109"/>
      <c r="Z24" s="109"/>
      <c r="AA24" s="109"/>
      <c r="AB24" s="184" t="s">
        <v>67</v>
      </c>
      <c r="AC24" s="185" t="s">
        <v>68</v>
      </c>
      <c r="AG24" s="186"/>
    </row>
    <row r="25" spans="1:36" s="4" customFormat="1" ht="26.4" x14ac:dyDescent="0.3">
      <c r="A25" s="42" t="s">
        <v>89</v>
      </c>
      <c r="B25" s="109"/>
      <c r="C25" s="109"/>
      <c r="D25" s="109"/>
      <c r="E25" s="109"/>
      <c r="F25" s="109"/>
      <c r="G25" s="109"/>
      <c r="H25" s="109"/>
      <c r="I25" s="109"/>
      <c r="J25" s="109"/>
      <c r="K25" s="109"/>
      <c r="L25" s="109"/>
      <c r="M25" s="109"/>
      <c r="N25" s="109"/>
      <c r="O25" s="109"/>
      <c r="P25" s="109"/>
      <c r="Q25" s="109"/>
      <c r="R25" s="109"/>
      <c r="S25" s="109"/>
      <c r="T25" s="109"/>
      <c r="U25" s="109"/>
      <c r="V25" s="109"/>
      <c r="W25" s="109"/>
      <c r="X25" s="109"/>
      <c r="Y25" s="109"/>
      <c r="Z25" s="109"/>
      <c r="AA25" s="109"/>
      <c r="AB25" s="184" t="s">
        <v>67</v>
      </c>
      <c r="AC25" s="185" t="s">
        <v>68</v>
      </c>
      <c r="AG25" s="186"/>
      <c r="AH25" s="3"/>
      <c r="AI25" s="3"/>
      <c r="AJ25" s="3"/>
    </row>
    <row r="26" spans="1:36" s="4" customFormat="1" ht="27" thickBot="1" x14ac:dyDescent="0.35">
      <c r="A26" s="42" t="s">
        <v>90</v>
      </c>
      <c r="B26" s="109"/>
      <c r="C26" s="109"/>
      <c r="D26" s="109"/>
      <c r="E26" s="109"/>
      <c r="F26" s="109"/>
      <c r="G26" s="109"/>
      <c r="H26" s="109"/>
      <c r="I26" s="109"/>
      <c r="J26" s="109"/>
      <c r="K26" s="109"/>
      <c r="L26" s="109"/>
      <c r="M26" s="109"/>
      <c r="N26" s="109"/>
      <c r="O26" s="109"/>
      <c r="P26" s="109"/>
      <c r="Q26" s="109"/>
      <c r="R26" s="109"/>
      <c r="S26" s="109"/>
      <c r="T26" s="109"/>
      <c r="U26" s="109"/>
      <c r="V26" s="109"/>
      <c r="W26" s="109"/>
      <c r="X26" s="109"/>
      <c r="Y26" s="109"/>
      <c r="Z26" s="109"/>
      <c r="AA26" s="109"/>
      <c r="AB26" s="184" t="s">
        <v>67</v>
      </c>
      <c r="AC26" s="185" t="s">
        <v>68</v>
      </c>
      <c r="AG26" s="186"/>
    </row>
    <row r="27" spans="1:36" s="4" customFormat="1" ht="40.200000000000003" x14ac:dyDescent="0.3">
      <c r="A27" s="42" t="s">
        <v>91</v>
      </c>
      <c r="B27" s="109"/>
      <c r="C27" s="109"/>
      <c r="D27" s="109"/>
      <c r="E27" s="109"/>
      <c r="F27" s="109"/>
      <c r="G27" s="109"/>
      <c r="H27" s="109"/>
      <c r="I27" s="109"/>
      <c r="J27" s="109"/>
      <c r="K27" s="109"/>
      <c r="L27" s="109"/>
      <c r="M27" s="109"/>
      <c r="N27" s="109"/>
      <c r="O27" s="109"/>
      <c r="P27" s="109"/>
      <c r="Q27" s="109"/>
      <c r="R27" s="109"/>
      <c r="S27" s="109"/>
      <c r="T27" s="109"/>
      <c r="U27" s="109"/>
      <c r="V27" s="109"/>
      <c r="W27" s="109"/>
      <c r="X27" s="109"/>
      <c r="Y27" s="109"/>
      <c r="Z27" s="109"/>
      <c r="AA27" s="109"/>
      <c r="AB27" s="184" t="s">
        <v>67</v>
      </c>
      <c r="AC27" s="185" t="s">
        <v>68</v>
      </c>
      <c r="AG27" s="187" t="s">
        <v>92</v>
      </c>
    </row>
    <row r="28" spans="1:36" ht="27" customHeight="1" thickBot="1" x14ac:dyDescent="0.3">
      <c r="A28" s="188" t="s">
        <v>93</v>
      </c>
      <c r="B28" s="79"/>
      <c r="C28" s="79"/>
      <c r="D28" s="79"/>
      <c r="E28" s="79"/>
      <c r="F28" s="79"/>
      <c r="G28" s="79"/>
      <c r="H28" s="79"/>
      <c r="I28" s="79"/>
      <c r="J28" s="79"/>
      <c r="K28" s="79"/>
      <c r="L28" s="79"/>
      <c r="M28" s="79"/>
      <c r="N28" s="79"/>
      <c r="O28" s="79"/>
      <c r="P28" s="79"/>
      <c r="Q28" s="79"/>
      <c r="R28" s="79"/>
      <c r="S28" s="79"/>
      <c r="T28" s="79"/>
      <c r="U28" s="79"/>
      <c r="V28" s="79"/>
      <c r="W28" s="79"/>
      <c r="X28" s="79"/>
      <c r="Y28" s="79"/>
      <c r="Z28" s="79"/>
      <c r="AA28" s="79"/>
      <c r="AB28" s="326" t="s">
        <v>94</v>
      </c>
      <c r="AC28" s="327"/>
      <c r="AD28" s="189"/>
      <c r="AG28" s="190">
        <f>SUM(B28:AA28)</f>
        <v>0</v>
      </c>
    </row>
    <row r="29" spans="1:36" ht="27" customHeight="1" thickTop="1" thickBot="1" x14ac:dyDescent="0.35">
      <c r="A29" s="61"/>
      <c r="B29" s="61"/>
      <c r="C29" s="61"/>
      <c r="D29" s="61"/>
      <c r="E29" s="61"/>
      <c r="F29" s="61"/>
      <c r="G29" s="61"/>
      <c r="H29" s="61"/>
      <c r="I29" s="61"/>
      <c r="J29" s="61"/>
      <c r="K29" s="61"/>
      <c r="L29" s="61"/>
      <c r="M29" s="61"/>
      <c r="N29" s="61"/>
      <c r="O29" s="61"/>
      <c r="P29" s="61"/>
      <c r="Q29" s="61"/>
      <c r="R29" s="61"/>
      <c r="S29" s="61"/>
      <c r="T29" s="61"/>
      <c r="U29" s="61"/>
      <c r="V29" s="61"/>
      <c r="W29" s="61"/>
      <c r="X29" s="61"/>
      <c r="Y29" s="61"/>
      <c r="Z29" s="61"/>
      <c r="AA29" s="61"/>
      <c r="AB29" s="61"/>
      <c r="AC29" s="191"/>
    </row>
    <row r="30" spans="1:36" ht="21.75" customHeight="1" thickTop="1" thickBot="1" x14ac:dyDescent="0.35">
      <c r="A30" s="302" t="s">
        <v>95</v>
      </c>
      <c r="B30" s="303"/>
      <c r="C30" s="303"/>
      <c r="D30" s="303"/>
      <c r="E30" s="303"/>
      <c r="F30" s="303"/>
      <c r="G30" s="303"/>
      <c r="H30" s="303"/>
      <c r="I30" s="303"/>
      <c r="J30" s="303"/>
      <c r="K30" s="303"/>
      <c r="L30" s="303"/>
      <c r="M30" s="303"/>
      <c r="N30" s="303"/>
      <c r="O30" s="303"/>
      <c r="P30" s="303"/>
      <c r="Q30" s="303"/>
      <c r="R30" s="303"/>
      <c r="S30" s="303"/>
      <c r="T30" s="303"/>
      <c r="U30" s="303"/>
      <c r="V30" s="303"/>
      <c r="W30" s="303"/>
      <c r="X30" s="303"/>
      <c r="Y30" s="303"/>
      <c r="Z30" s="303"/>
      <c r="AA30" s="304"/>
      <c r="AB30"/>
    </row>
    <row r="31" spans="1:36" ht="18" thickTop="1" x14ac:dyDescent="0.3">
      <c r="A31" s="26" t="s">
        <v>96</v>
      </c>
      <c r="B31" s="192"/>
      <c r="C31" s="192"/>
      <c r="D31" s="192"/>
      <c r="E31" s="192"/>
      <c r="F31" s="192"/>
      <c r="G31" s="192"/>
      <c r="H31" s="192"/>
      <c r="I31" s="192"/>
      <c r="J31" s="192"/>
      <c r="K31" s="192"/>
      <c r="L31" s="192"/>
      <c r="M31" s="192"/>
      <c r="N31" s="192"/>
      <c r="O31" s="192"/>
      <c r="P31" s="192"/>
      <c r="Q31" s="192"/>
      <c r="R31" s="192"/>
      <c r="S31" s="192"/>
      <c r="T31" s="192"/>
      <c r="U31" s="192"/>
      <c r="V31" s="192"/>
      <c r="W31" s="192"/>
      <c r="X31" s="192"/>
      <c r="Y31" s="192"/>
      <c r="Z31" s="192"/>
      <c r="AA31" s="192"/>
      <c r="AB31" s="12"/>
      <c r="AC31" s="3"/>
    </row>
    <row r="32" spans="1:36" ht="13.8" thickBot="1" x14ac:dyDescent="0.3">
      <c r="B32" s="305" t="s">
        <v>97</v>
      </c>
      <c r="C32" s="306"/>
      <c r="D32" s="306"/>
      <c r="E32" s="306"/>
      <c r="F32" s="306"/>
      <c r="G32" s="306"/>
      <c r="H32" s="306"/>
      <c r="I32" s="306"/>
      <c r="J32" s="306"/>
      <c r="K32" s="306"/>
      <c r="L32" s="306"/>
      <c r="M32" s="306"/>
      <c r="N32" s="306"/>
      <c r="O32" s="306"/>
      <c r="P32" s="306"/>
      <c r="Q32" s="306"/>
      <c r="R32" s="306"/>
      <c r="S32" s="306"/>
      <c r="T32" s="306"/>
      <c r="U32" s="306"/>
      <c r="V32" s="306"/>
      <c r="W32" s="306"/>
      <c r="X32" s="306"/>
      <c r="Y32" s="306"/>
      <c r="Z32" s="306"/>
      <c r="AA32" s="307"/>
      <c r="AB32" s="39" t="s">
        <v>98</v>
      </c>
      <c r="AC32" s="3"/>
    </row>
    <row r="33" spans="1:36" ht="40.200000000000003" thickTop="1" x14ac:dyDescent="0.25">
      <c r="A33" s="6" t="s">
        <v>62</v>
      </c>
      <c r="B33" s="176" t="str">
        <f>+B$5</f>
        <v>"GHGRP Facility Name"</v>
      </c>
      <c r="C33" s="176" t="str">
        <f t="shared" ref="C33:AA33" si="0">+C$5</f>
        <v>"GHGRP Facility Name"</v>
      </c>
      <c r="D33" s="176" t="str">
        <f t="shared" si="0"/>
        <v>"GHGRP Facility Name"</v>
      </c>
      <c r="E33" s="176" t="str">
        <f t="shared" si="0"/>
        <v>"GHGRP Facility Name"</v>
      </c>
      <c r="F33" s="176" t="str">
        <f t="shared" si="0"/>
        <v>"GHGRP Facility Name"</v>
      </c>
      <c r="G33" s="176" t="str">
        <f t="shared" si="0"/>
        <v>"GHGRP Facility Name"</v>
      </c>
      <c r="H33" s="176" t="str">
        <f t="shared" si="0"/>
        <v>"GHGRP Facility Name"</v>
      </c>
      <c r="I33" s="176" t="str">
        <f t="shared" si="0"/>
        <v>"GHGRP Facility Name"</v>
      </c>
      <c r="J33" s="176" t="str">
        <f t="shared" si="0"/>
        <v>"GHGRP Facility Name"</v>
      </c>
      <c r="K33" s="176" t="str">
        <f t="shared" si="0"/>
        <v>"GHGRP Facility Name"</v>
      </c>
      <c r="L33" s="176" t="str">
        <f t="shared" si="0"/>
        <v>"GHGRP Facility Name"</v>
      </c>
      <c r="M33" s="176" t="str">
        <f t="shared" si="0"/>
        <v>"GHGRP Facility Name"</v>
      </c>
      <c r="N33" s="176" t="str">
        <f t="shared" si="0"/>
        <v>"GHGRP Facility Name"</v>
      </c>
      <c r="O33" s="176" t="str">
        <f t="shared" si="0"/>
        <v>"GHGRP Facility Name"</v>
      </c>
      <c r="P33" s="176" t="str">
        <f t="shared" si="0"/>
        <v>"GHGRP Facility Name"</v>
      </c>
      <c r="Q33" s="176" t="str">
        <f t="shared" si="0"/>
        <v>"GHGRP Facility Name"</v>
      </c>
      <c r="R33" s="176" t="str">
        <f t="shared" si="0"/>
        <v>"GHGRP Facility Name"</v>
      </c>
      <c r="S33" s="176" t="str">
        <f t="shared" si="0"/>
        <v>"GHGRP Facility Name"</v>
      </c>
      <c r="T33" s="176" t="str">
        <f t="shared" si="0"/>
        <v>"GHGRP Facility Name"</v>
      </c>
      <c r="U33" s="176" t="str">
        <f t="shared" si="0"/>
        <v>"GHGRP Facility Name"</v>
      </c>
      <c r="V33" s="176" t="str">
        <f t="shared" si="0"/>
        <v>"GHGRP Facility Name"</v>
      </c>
      <c r="W33" s="176" t="str">
        <f t="shared" si="0"/>
        <v>"GHGRP Facility Name"</v>
      </c>
      <c r="X33" s="176" t="str">
        <f t="shared" si="0"/>
        <v>"GHGRP Facility Name"</v>
      </c>
      <c r="Y33" s="176" t="str">
        <f t="shared" si="0"/>
        <v>"GHGRP Facility Name"</v>
      </c>
      <c r="Z33" s="176" t="str">
        <f t="shared" si="0"/>
        <v>"GHGRP Facility Name"</v>
      </c>
      <c r="AA33" s="176" t="str">
        <f t="shared" si="0"/>
        <v>"GHGRP Facility Name"</v>
      </c>
      <c r="AB33" s="47"/>
      <c r="AC33" s="3"/>
      <c r="AG33" s="193" t="s">
        <v>99</v>
      </c>
    </row>
    <row r="34" spans="1:36" ht="28.95" customHeight="1" x14ac:dyDescent="0.25">
      <c r="A34" s="42" t="s">
        <v>100</v>
      </c>
      <c r="B34" s="110"/>
      <c r="C34" s="110"/>
      <c r="D34" s="110"/>
      <c r="E34" s="110"/>
      <c r="F34" s="110"/>
      <c r="G34" s="110"/>
      <c r="H34" s="110"/>
      <c r="I34" s="110"/>
      <c r="J34" s="110"/>
      <c r="K34" s="110"/>
      <c r="L34" s="110"/>
      <c r="M34" s="110"/>
      <c r="N34" s="110"/>
      <c r="O34" s="110"/>
      <c r="P34" s="110"/>
      <c r="Q34" s="110"/>
      <c r="R34" s="110"/>
      <c r="S34" s="110"/>
      <c r="T34" s="110"/>
      <c r="U34" s="110"/>
      <c r="V34" s="110"/>
      <c r="W34" s="110"/>
      <c r="X34" s="110"/>
      <c r="Y34" s="110"/>
      <c r="Z34" s="110"/>
      <c r="AA34" s="110"/>
      <c r="AB34" s="13" t="s">
        <v>101</v>
      </c>
      <c r="AC34" s="3"/>
      <c r="AG34" s="194">
        <f t="shared" ref="AG34:AG35" si="1">SUM(B34:AA34)</f>
        <v>0</v>
      </c>
    </row>
    <row r="35" spans="1:36" x14ac:dyDescent="0.25">
      <c r="A35" s="15" t="s">
        <v>102</v>
      </c>
      <c r="B35" s="110"/>
      <c r="C35" s="110"/>
      <c r="D35" s="110"/>
      <c r="E35" s="110"/>
      <c r="F35" s="110"/>
      <c r="G35" s="110"/>
      <c r="H35" s="110"/>
      <c r="I35" s="110"/>
      <c r="J35" s="110"/>
      <c r="K35" s="110"/>
      <c r="L35" s="110"/>
      <c r="M35" s="110"/>
      <c r="N35" s="110"/>
      <c r="O35" s="110"/>
      <c r="P35" s="110"/>
      <c r="Q35" s="110"/>
      <c r="R35" s="110"/>
      <c r="S35" s="110"/>
      <c r="T35" s="110"/>
      <c r="U35" s="110"/>
      <c r="V35" s="110"/>
      <c r="W35" s="110"/>
      <c r="X35" s="110"/>
      <c r="Y35" s="110"/>
      <c r="Z35" s="110"/>
      <c r="AA35" s="110"/>
      <c r="AB35" s="13" t="s">
        <v>103</v>
      </c>
      <c r="AC35" s="3"/>
      <c r="AG35" s="194">
        <f t="shared" si="1"/>
        <v>0</v>
      </c>
    </row>
    <row r="36" spans="1:36" ht="13.8" thickBot="1" x14ac:dyDescent="0.3"/>
    <row r="37" spans="1:36" ht="22.2" thickTop="1" thickBot="1" x14ac:dyDescent="0.45">
      <c r="A37" s="296" t="s">
        <v>104</v>
      </c>
      <c r="B37" s="297"/>
      <c r="C37" s="297"/>
      <c r="D37" s="297"/>
      <c r="E37" s="297"/>
      <c r="F37" s="297"/>
      <c r="G37" s="297"/>
      <c r="H37" s="297"/>
      <c r="I37" s="297"/>
      <c r="J37" s="297"/>
      <c r="K37" s="297"/>
      <c r="L37" s="297"/>
      <c r="M37" s="297"/>
      <c r="N37" s="297"/>
      <c r="O37" s="297"/>
      <c r="P37" s="297"/>
      <c r="Q37" s="297"/>
      <c r="R37" s="297"/>
      <c r="S37" s="297"/>
      <c r="T37" s="297"/>
      <c r="U37" s="297"/>
      <c r="V37" s="297"/>
      <c r="W37" s="297"/>
      <c r="X37" s="297"/>
      <c r="Y37" s="297"/>
      <c r="Z37" s="297"/>
      <c r="AA37" s="298"/>
      <c r="AB37" s="61"/>
      <c r="AC37" s="195"/>
    </row>
    <row r="38" spans="1:36" ht="18.600000000000001" thickTop="1" thickBot="1" x14ac:dyDescent="0.35">
      <c r="A38" s="196" t="s">
        <v>105</v>
      </c>
      <c r="B38" s="192"/>
      <c r="C38" s="192"/>
      <c r="D38" s="192"/>
      <c r="E38" s="192"/>
      <c r="F38" s="192"/>
      <c r="G38" s="192"/>
      <c r="H38" s="192"/>
      <c r="I38" s="192"/>
      <c r="J38" s="192"/>
      <c r="K38" s="192"/>
      <c r="L38" s="192"/>
      <c r="M38" s="192"/>
      <c r="N38" s="192"/>
      <c r="O38" s="192"/>
      <c r="P38" s="192"/>
      <c r="Q38" s="192"/>
      <c r="R38" s="192"/>
      <c r="S38" s="192"/>
      <c r="T38" s="192"/>
      <c r="U38" s="192"/>
      <c r="V38" s="192"/>
      <c r="W38" s="192"/>
      <c r="X38" s="192"/>
      <c r="Y38" s="192"/>
      <c r="Z38" s="192"/>
      <c r="AA38" s="192"/>
      <c r="AB38" s="12"/>
      <c r="AC38" s="197"/>
    </row>
    <row r="39" spans="1:36" s="4" customFormat="1" ht="53.4" thickTop="1" x14ac:dyDescent="0.25">
      <c r="A39" s="198" t="s">
        <v>62</v>
      </c>
      <c r="B39" s="305" t="s">
        <v>63</v>
      </c>
      <c r="C39" s="306"/>
      <c r="D39" s="306"/>
      <c r="E39" s="306"/>
      <c r="F39" s="306"/>
      <c r="G39" s="306"/>
      <c r="H39" s="306"/>
      <c r="I39" s="306"/>
      <c r="J39" s="306"/>
      <c r="K39" s="306"/>
      <c r="L39" s="306"/>
      <c r="M39" s="306"/>
      <c r="N39" s="306"/>
      <c r="O39" s="306"/>
      <c r="P39" s="306"/>
      <c r="Q39" s="306"/>
      <c r="R39" s="306"/>
      <c r="S39" s="306"/>
      <c r="T39" s="306"/>
      <c r="U39" s="306"/>
      <c r="V39" s="306"/>
      <c r="W39" s="306"/>
      <c r="X39" s="306"/>
      <c r="Y39" s="306"/>
      <c r="Z39" s="306"/>
      <c r="AA39" s="307"/>
      <c r="AB39" s="43" t="s">
        <v>106</v>
      </c>
      <c r="AC39" s="174" t="s">
        <v>107</v>
      </c>
      <c r="AG39" s="193" t="s">
        <v>108</v>
      </c>
      <c r="AH39" s="3"/>
      <c r="AI39" s="3"/>
      <c r="AJ39" s="3"/>
    </row>
    <row r="40" spans="1:36" s="4" customFormat="1" ht="26.4" x14ac:dyDescent="0.25">
      <c r="A40" s="198"/>
      <c r="B40" s="176" t="str">
        <f t="shared" ref="B40:AA40" si="2">+B$5</f>
        <v>"GHGRP Facility Name"</v>
      </c>
      <c r="C40" s="176" t="str">
        <f t="shared" si="2"/>
        <v>"GHGRP Facility Name"</v>
      </c>
      <c r="D40" s="176" t="str">
        <f t="shared" si="2"/>
        <v>"GHGRP Facility Name"</v>
      </c>
      <c r="E40" s="176" t="str">
        <f t="shared" si="2"/>
        <v>"GHGRP Facility Name"</v>
      </c>
      <c r="F40" s="176" t="str">
        <f t="shared" si="2"/>
        <v>"GHGRP Facility Name"</v>
      </c>
      <c r="G40" s="176" t="str">
        <f t="shared" si="2"/>
        <v>"GHGRP Facility Name"</v>
      </c>
      <c r="H40" s="176" t="str">
        <f t="shared" si="2"/>
        <v>"GHGRP Facility Name"</v>
      </c>
      <c r="I40" s="176" t="str">
        <f t="shared" si="2"/>
        <v>"GHGRP Facility Name"</v>
      </c>
      <c r="J40" s="176" t="str">
        <f t="shared" si="2"/>
        <v>"GHGRP Facility Name"</v>
      </c>
      <c r="K40" s="176" t="str">
        <f t="shared" si="2"/>
        <v>"GHGRP Facility Name"</v>
      </c>
      <c r="L40" s="176" t="str">
        <f t="shared" si="2"/>
        <v>"GHGRP Facility Name"</v>
      </c>
      <c r="M40" s="176" t="str">
        <f t="shared" si="2"/>
        <v>"GHGRP Facility Name"</v>
      </c>
      <c r="N40" s="176" t="str">
        <f t="shared" si="2"/>
        <v>"GHGRP Facility Name"</v>
      </c>
      <c r="O40" s="176" t="str">
        <f t="shared" si="2"/>
        <v>"GHGRP Facility Name"</v>
      </c>
      <c r="P40" s="176" t="str">
        <f t="shared" si="2"/>
        <v>"GHGRP Facility Name"</v>
      </c>
      <c r="Q40" s="176" t="str">
        <f t="shared" si="2"/>
        <v>"GHGRP Facility Name"</v>
      </c>
      <c r="R40" s="176" t="str">
        <f t="shared" si="2"/>
        <v>"GHGRP Facility Name"</v>
      </c>
      <c r="S40" s="176" t="str">
        <f t="shared" si="2"/>
        <v>"GHGRP Facility Name"</v>
      </c>
      <c r="T40" s="176" t="str">
        <f t="shared" si="2"/>
        <v>"GHGRP Facility Name"</v>
      </c>
      <c r="U40" s="176" t="str">
        <f t="shared" si="2"/>
        <v>"GHGRP Facility Name"</v>
      </c>
      <c r="V40" s="176" t="str">
        <f t="shared" si="2"/>
        <v>"GHGRP Facility Name"</v>
      </c>
      <c r="W40" s="176" t="str">
        <f t="shared" si="2"/>
        <v>"GHGRP Facility Name"</v>
      </c>
      <c r="X40" s="176" t="str">
        <f t="shared" si="2"/>
        <v>"GHGRP Facility Name"</v>
      </c>
      <c r="Y40" s="176" t="str">
        <f t="shared" si="2"/>
        <v>"GHGRP Facility Name"</v>
      </c>
      <c r="Z40" s="176" t="str">
        <f t="shared" si="2"/>
        <v>"GHGRP Facility Name"</v>
      </c>
      <c r="AA40" s="176" t="str">
        <f t="shared" si="2"/>
        <v>"GHGRP Facility Name"</v>
      </c>
      <c r="AB40" s="39"/>
      <c r="AC40" s="199" t="s">
        <v>109</v>
      </c>
      <c r="AG40" s="194"/>
    </row>
    <row r="41" spans="1:36" ht="27" customHeight="1" x14ac:dyDescent="0.25">
      <c r="A41" s="70" t="s">
        <v>110</v>
      </c>
      <c r="B41" s="200">
        <f>'Emission Factor References'!$D$17*B34/1000</f>
        <v>0</v>
      </c>
      <c r="C41" s="200">
        <f>'Emission Factor References'!$D$17*C34/1000</f>
        <v>0</v>
      </c>
      <c r="D41" s="200">
        <f>'Emission Factor References'!$D$17*D34/1000</f>
        <v>0</v>
      </c>
      <c r="E41" s="200">
        <f>'Emission Factor References'!$D$17*E34/1000</f>
        <v>0</v>
      </c>
      <c r="F41" s="200">
        <f>'Emission Factor References'!$D$17*F34/1000</f>
        <v>0</v>
      </c>
      <c r="G41" s="200">
        <f>'Emission Factor References'!$D$17*G34/1000</f>
        <v>0</v>
      </c>
      <c r="H41" s="200">
        <f>'Emission Factor References'!$D$17*H34/1000</f>
        <v>0</v>
      </c>
      <c r="I41" s="200">
        <f>'Emission Factor References'!$D$17*I34/1000</f>
        <v>0</v>
      </c>
      <c r="J41" s="200">
        <f>'Emission Factor References'!$D$17*J34/1000</f>
        <v>0</v>
      </c>
      <c r="K41" s="200">
        <f>'Emission Factor References'!$D$17*K34/1000</f>
        <v>0</v>
      </c>
      <c r="L41" s="200">
        <f>'Emission Factor References'!$D$17*L34/1000</f>
        <v>0</v>
      </c>
      <c r="M41" s="200">
        <f>'Emission Factor References'!$D$17*M34/1000</f>
        <v>0</v>
      </c>
      <c r="N41" s="200">
        <f>'Emission Factor References'!$D$17*N34/1000</f>
        <v>0</v>
      </c>
      <c r="O41" s="200">
        <f>'Emission Factor References'!$D$17*O34/1000</f>
        <v>0</v>
      </c>
      <c r="P41" s="200">
        <f>'Emission Factor References'!$D$17*P34/1000</f>
        <v>0</v>
      </c>
      <c r="Q41" s="200">
        <f>'Emission Factor References'!$D$17*Q34/1000</f>
        <v>0</v>
      </c>
      <c r="R41" s="200">
        <f>'Emission Factor References'!$D$17*R34/1000</f>
        <v>0</v>
      </c>
      <c r="S41" s="200">
        <f>'Emission Factor References'!$D$17*S34/1000</f>
        <v>0</v>
      </c>
      <c r="T41" s="200">
        <f>'Emission Factor References'!$D$17*T34/1000</f>
        <v>0</v>
      </c>
      <c r="U41" s="200">
        <f>'Emission Factor References'!$D$17*U34/1000</f>
        <v>0</v>
      </c>
      <c r="V41" s="200">
        <f>'Emission Factor References'!$D$17*V34/1000</f>
        <v>0</v>
      </c>
      <c r="W41" s="200">
        <f>'Emission Factor References'!$D$17*W34/1000</f>
        <v>0</v>
      </c>
      <c r="X41" s="200">
        <f>'Emission Factor References'!$D$17*X34/1000</f>
        <v>0</v>
      </c>
      <c r="Y41" s="200">
        <f>'Emission Factor References'!$D$17*Y34/1000</f>
        <v>0</v>
      </c>
      <c r="Z41" s="200">
        <f>'Emission Factor References'!$D$17*Z34/1000</f>
        <v>0</v>
      </c>
      <c r="AA41" s="200">
        <f>'Emission Factor References'!$D$17*AA34/1000</f>
        <v>0</v>
      </c>
      <c r="AB41" s="201" t="str">
        <f>ROUND('Emission Factor References'!D17,2)&amp;" "&amp;'Emission Factor References'!E17</f>
        <v>172.03 kg CH4/compressor</v>
      </c>
      <c r="AC41" s="156" t="s">
        <v>111</v>
      </c>
      <c r="AG41" s="194">
        <f t="shared" ref="AG41:AG43" si="3">SUM(B41:AA41)</f>
        <v>0</v>
      </c>
    </row>
    <row r="42" spans="1:36" ht="24.75" customHeight="1" x14ac:dyDescent="0.25">
      <c r="A42" s="70" t="s">
        <v>112</v>
      </c>
      <c r="B42" s="200">
        <f>'Emission Factor References'!$D$18*B35/1000</f>
        <v>0</v>
      </c>
      <c r="C42" s="200">
        <f>'Emission Factor References'!$D$18*C35/1000</f>
        <v>0</v>
      </c>
      <c r="D42" s="200">
        <f>'Emission Factor References'!$D$18*D35/1000</f>
        <v>0</v>
      </c>
      <c r="E42" s="200">
        <f>'Emission Factor References'!$D$18*E35/1000</f>
        <v>0</v>
      </c>
      <c r="F42" s="200">
        <f>'Emission Factor References'!$D$18*F35/1000</f>
        <v>0</v>
      </c>
      <c r="G42" s="200">
        <f>'Emission Factor References'!$D$18*G35/1000</f>
        <v>0</v>
      </c>
      <c r="H42" s="200">
        <f>'Emission Factor References'!$D$18*H35/1000</f>
        <v>0</v>
      </c>
      <c r="I42" s="200">
        <f>'Emission Factor References'!$D$18*I35/1000</f>
        <v>0</v>
      </c>
      <c r="J42" s="200">
        <f>'Emission Factor References'!$D$18*J35/1000</f>
        <v>0</v>
      </c>
      <c r="K42" s="200">
        <f>'Emission Factor References'!$D$18*K35/1000</f>
        <v>0</v>
      </c>
      <c r="L42" s="200">
        <f>'Emission Factor References'!$D$18*L35/1000</f>
        <v>0</v>
      </c>
      <c r="M42" s="200">
        <f>'Emission Factor References'!$D$18*M35/1000</f>
        <v>0</v>
      </c>
      <c r="N42" s="200">
        <f>'Emission Factor References'!$D$18*N35/1000</f>
        <v>0</v>
      </c>
      <c r="O42" s="200">
        <f>'Emission Factor References'!$D$18*O35/1000</f>
        <v>0</v>
      </c>
      <c r="P42" s="200">
        <f>'Emission Factor References'!$D$18*P35/1000</f>
        <v>0</v>
      </c>
      <c r="Q42" s="200">
        <f>'Emission Factor References'!$D$18*Q35/1000</f>
        <v>0</v>
      </c>
      <c r="R42" s="200">
        <f>'Emission Factor References'!$D$18*R35/1000</f>
        <v>0</v>
      </c>
      <c r="S42" s="200">
        <f>'Emission Factor References'!$D$18*S35/1000</f>
        <v>0</v>
      </c>
      <c r="T42" s="200">
        <f>'Emission Factor References'!$D$18*T35/1000</f>
        <v>0</v>
      </c>
      <c r="U42" s="200">
        <f>'Emission Factor References'!$D$18*U35/1000</f>
        <v>0</v>
      </c>
      <c r="V42" s="200">
        <f>'Emission Factor References'!$D$18*V35/1000</f>
        <v>0</v>
      </c>
      <c r="W42" s="200">
        <f>'Emission Factor References'!$D$18*W35/1000</f>
        <v>0</v>
      </c>
      <c r="X42" s="200">
        <f>'Emission Factor References'!$D$18*X35/1000</f>
        <v>0</v>
      </c>
      <c r="Y42" s="200">
        <f>'Emission Factor References'!$D$18*Y35/1000</f>
        <v>0</v>
      </c>
      <c r="Z42" s="200">
        <f>'Emission Factor References'!$D$18*Z35/1000</f>
        <v>0</v>
      </c>
      <c r="AA42" s="200">
        <f>'Emission Factor References'!$D$18*AA35/1000</f>
        <v>0</v>
      </c>
      <c r="AB42" s="201" t="str">
        <f>ROUND('Emission Factor References'!D18,2)&amp;" "&amp;'Emission Factor References'!E18</f>
        <v>0.69 kg CH4/PRV</v>
      </c>
      <c r="AC42" s="156" t="s">
        <v>113</v>
      </c>
      <c r="AG42" s="194">
        <f t="shared" si="3"/>
        <v>0</v>
      </c>
    </row>
    <row r="43" spans="1:36" ht="31.5" customHeight="1" thickBot="1" x14ac:dyDescent="0.3">
      <c r="A43" s="202" t="s">
        <v>114</v>
      </c>
      <c r="B43" s="203">
        <f t="shared" ref="B43:AA43" si="4">SUM(B41:B42)</f>
        <v>0</v>
      </c>
      <c r="C43" s="203">
        <f t="shared" si="4"/>
        <v>0</v>
      </c>
      <c r="D43" s="203">
        <f t="shared" si="4"/>
        <v>0</v>
      </c>
      <c r="E43" s="203">
        <f t="shared" si="4"/>
        <v>0</v>
      </c>
      <c r="F43" s="203">
        <f t="shared" si="4"/>
        <v>0</v>
      </c>
      <c r="G43" s="203">
        <f t="shared" si="4"/>
        <v>0</v>
      </c>
      <c r="H43" s="203">
        <f t="shared" si="4"/>
        <v>0</v>
      </c>
      <c r="I43" s="203">
        <f t="shared" ref="I43:Z43" si="5">SUM(I41:I42)</f>
        <v>0</v>
      </c>
      <c r="J43" s="203">
        <f t="shared" si="5"/>
        <v>0</v>
      </c>
      <c r="K43" s="203">
        <f t="shared" si="5"/>
        <v>0</v>
      </c>
      <c r="L43" s="203">
        <f t="shared" si="5"/>
        <v>0</v>
      </c>
      <c r="M43" s="203">
        <f t="shared" si="5"/>
        <v>0</v>
      </c>
      <c r="N43" s="203">
        <f t="shared" si="5"/>
        <v>0</v>
      </c>
      <c r="O43" s="203">
        <f t="shared" si="5"/>
        <v>0</v>
      </c>
      <c r="P43" s="203">
        <f t="shared" si="5"/>
        <v>0</v>
      </c>
      <c r="Q43" s="203">
        <f t="shared" si="5"/>
        <v>0</v>
      </c>
      <c r="R43" s="203">
        <f t="shared" si="5"/>
        <v>0</v>
      </c>
      <c r="S43" s="203">
        <f t="shared" si="5"/>
        <v>0</v>
      </c>
      <c r="T43" s="203">
        <f t="shared" si="5"/>
        <v>0</v>
      </c>
      <c r="U43" s="203">
        <f t="shared" si="5"/>
        <v>0</v>
      </c>
      <c r="V43" s="203">
        <f t="shared" si="5"/>
        <v>0</v>
      </c>
      <c r="W43" s="203">
        <f t="shared" si="5"/>
        <v>0</v>
      </c>
      <c r="X43" s="203">
        <f t="shared" si="5"/>
        <v>0</v>
      </c>
      <c r="Y43" s="203">
        <f t="shared" si="5"/>
        <v>0</v>
      </c>
      <c r="Z43" s="203">
        <f t="shared" si="5"/>
        <v>0</v>
      </c>
      <c r="AA43" s="203">
        <f t="shared" si="4"/>
        <v>0</v>
      </c>
      <c r="AB43" s="204"/>
      <c r="AC43" s="205"/>
      <c r="AG43" s="206">
        <f t="shared" si="3"/>
        <v>0</v>
      </c>
    </row>
    <row r="44" spans="1:36" ht="23.25" customHeight="1" thickTop="1" thickBot="1" x14ac:dyDescent="0.45">
      <c r="A44" s="296" t="s">
        <v>115</v>
      </c>
      <c r="B44" s="297"/>
      <c r="C44" s="297"/>
      <c r="D44" s="297"/>
      <c r="E44" s="297"/>
      <c r="F44" s="297"/>
      <c r="G44" s="297"/>
      <c r="H44" s="297"/>
      <c r="I44" s="297"/>
      <c r="J44" s="297"/>
      <c r="K44" s="297"/>
      <c r="L44" s="297"/>
      <c r="M44" s="297"/>
      <c r="N44" s="297"/>
      <c r="O44" s="297"/>
      <c r="P44" s="297"/>
      <c r="Q44" s="297"/>
      <c r="R44" s="297"/>
      <c r="S44" s="297"/>
      <c r="T44" s="297"/>
      <c r="U44" s="297"/>
      <c r="V44" s="297"/>
      <c r="W44" s="297"/>
      <c r="X44" s="297"/>
      <c r="Y44" s="297"/>
      <c r="Z44" s="297"/>
      <c r="AA44" s="298"/>
    </row>
    <row r="45" spans="1:36" ht="40.799999999999997" thickTop="1" x14ac:dyDescent="0.3">
      <c r="A45" s="207" t="s">
        <v>116</v>
      </c>
      <c r="B45" s="12"/>
      <c r="C45" s="12"/>
      <c r="D45" s="12"/>
      <c r="E45" s="12"/>
      <c r="F45" s="12"/>
      <c r="G45" s="12"/>
      <c r="H45" s="12"/>
      <c r="I45" s="12"/>
      <c r="J45" s="12"/>
      <c r="K45" s="12"/>
      <c r="L45" s="12"/>
      <c r="M45" s="12"/>
      <c r="N45" s="12"/>
      <c r="O45" s="12"/>
      <c r="P45" s="12"/>
      <c r="Q45" s="12"/>
      <c r="R45" s="12"/>
      <c r="S45" s="12"/>
      <c r="T45" s="12"/>
      <c r="U45" s="12"/>
      <c r="V45" s="12"/>
      <c r="W45" s="12"/>
      <c r="X45" s="12"/>
      <c r="Y45" s="12"/>
      <c r="Z45" s="12"/>
      <c r="AA45" s="208"/>
      <c r="AG45" s="193" t="s">
        <v>117</v>
      </c>
    </row>
    <row r="46" spans="1:36" x14ac:dyDescent="0.25">
      <c r="B46" s="176" t="str">
        <f t="shared" ref="B46:AA46" si="6">+B$5</f>
        <v>"GHGRP Facility Name"</v>
      </c>
      <c r="C46" s="176" t="str">
        <f t="shared" si="6"/>
        <v>"GHGRP Facility Name"</v>
      </c>
      <c r="D46" s="176" t="str">
        <f t="shared" si="6"/>
        <v>"GHGRP Facility Name"</v>
      </c>
      <c r="E46" s="176" t="str">
        <f t="shared" si="6"/>
        <v>"GHGRP Facility Name"</v>
      </c>
      <c r="F46" s="176" t="str">
        <f t="shared" si="6"/>
        <v>"GHGRP Facility Name"</v>
      </c>
      <c r="G46" s="176" t="str">
        <f t="shared" si="6"/>
        <v>"GHGRP Facility Name"</v>
      </c>
      <c r="H46" s="176" t="str">
        <f t="shared" si="6"/>
        <v>"GHGRP Facility Name"</v>
      </c>
      <c r="I46" s="176" t="str">
        <f t="shared" si="6"/>
        <v>"GHGRP Facility Name"</v>
      </c>
      <c r="J46" s="176" t="str">
        <f t="shared" si="6"/>
        <v>"GHGRP Facility Name"</v>
      </c>
      <c r="K46" s="176" t="str">
        <f t="shared" si="6"/>
        <v>"GHGRP Facility Name"</v>
      </c>
      <c r="L46" s="176" t="str">
        <f t="shared" si="6"/>
        <v>"GHGRP Facility Name"</v>
      </c>
      <c r="M46" s="176" t="str">
        <f t="shared" si="6"/>
        <v>"GHGRP Facility Name"</v>
      </c>
      <c r="N46" s="176" t="str">
        <f t="shared" si="6"/>
        <v>"GHGRP Facility Name"</v>
      </c>
      <c r="O46" s="176" t="str">
        <f t="shared" si="6"/>
        <v>"GHGRP Facility Name"</v>
      </c>
      <c r="P46" s="176" t="str">
        <f t="shared" si="6"/>
        <v>"GHGRP Facility Name"</v>
      </c>
      <c r="Q46" s="176" t="str">
        <f t="shared" si="6"/>
        <v>"GHGRP Facility Name"</v>
      </c>
      <c r="R46" s="176" t="str">
        <f t="shared" si="6"/>
        <v>"GHGRP Facility Name"</v>
      </c>
      <c r="S46" s="176" t="str">
        <f t="shared" si="6"/>
        <v>"GHGRP Facility Name"</v>
      </c>
      <c r="T46" s="176" t="str">
        <f t="shared" si="6"/>
        <v>"GHGRP Facility Name"</v>
      </c>
      <c r="U46" s="176" t="str">
        <f t="shared" si="6"/>
        <v>"GHGRP Facility Name"</v>
      </c>
      <c r="V46" s="176" t="str">
        <f t="shared" si="6"/>
        <v>"GHGRP Facility Name"</v>
      </c>
      <c r="W46" s="176" t="str">
        <f t="shared" si="6"/>
        <v>"GHGRP Facility Name"</v>
      </c>
      <c r="X46" s="176" t="str">
        <f t="shared" si="6"/>
        <v>"GHGRP Facility Name"</v>
      </c>
      <c r="Y46" s="176" t="str">
        <f t="shared" si="6"/>
        <v>"GHGRP Facility Name"</v>
      </c>
      <c r="Z46" s="176" t="str">
        <f t="shared" si="6"/>
        <v>"GHGRP Facility Name"</v>
      </c>
      <c r="AA46" s="209" t="str">
        <f t="shared" si="6"/>
        <v>"GHGRP Facility Name"</v>
      </c>
      <c r="AG46" s="194"/>
    </row>
    <row r="47" spans="1:36" ht="41.25" customHeight="1" thickBot="1" x14ac:dyDescent="0.3">
      <c r="A47" s="202" t="s">
        <v>118</v>
      </c>
      <c r="B47" s="203">
        <f t="shared" ref="B47:AA47" si="7">B43+B28</f>
        <v>0</v>
      </c>
      <c r="C47" s="203">
        <f t="shared" si="7"/>
        <v>0</v>
      </c>
      <c r="D47" s="203">
        <f t="shared" si="7"/>
        <v>0</v>
      </c>
      <c r="E47" s="203">
        <f t="shared" si="7"/>
        <v>0</v>
      </c>
      <c r="F47" s="203">
        <f t="shared" si="7"/>
        <v>0</v>
      </c>
      <c r="G47" s="203">
        <f t="shared" si="7"/>
        <v>0</v>
      </c>
      <c r="H47" s="203">
        <f t="shared" si="7"/>
        <v>0</v>
      </c>
      <c r="I47" s="203">
        <f t="shared" ref="I47:Z47" si="8">I43+I28</f>
        <v>0</v>
      </c>
      <c r="J47" s="203">
        <f t="shared" si="8"/>
        <v>0</v>
      </c>
      <c r="K47" s="203">
        <f t="shared" si="8"/>
        <v>0</v>
      </c>
      <c r="L47" s="203">
        <f t="shared" si="8"/>
        <v>0</v>
      </c>
      <c r="M47" s="203">
        <f t="shared" si="8"/>
        <v>0</v>
      </c>
      <c r="N47" s="203">
        <f t="shared" si="8"/>
        <v>0</v>
      </c>
      <c r="O47" s="203">
        <f t="shared" si="8"/>
        <v>0</v>
      </c>
      <c r="P47" s="203">
        <f t="shared" si="8"/>
        <v>0</v>
      </c>
      <c r="Q47" s="203">
        <f t="shared" si="8"/>
        <v>0</v>
      </c>
      <c r="R47" s="203">
        <f t="shared" si="8"/>
        <v>0</v>
      </c>
      <c r="S47" s="203">
        <f t="shared" si="8"/>
        <v>0</v>
      </c>
      <c r="T47" s="203">
        <f t="shared" si="8"/>
        <v>0</v>
      </c>
      <c r="U47" s="203">
        <f t="shared" si="8"/>
        <v>0</v>
      </c>
      <c r="V47" s="203">
        <f t="shared" si="8"/>
        <v>0</v>
      </c>
      <c r="W47" s="203">
        <f t="shared" si="8"/>
        <v>0</v>
      </c>
      <c r="X47" s="203">
        <f t="shared" si="8"/>
        <v>0</v>
      </c>
      <c r="Y47" s="203">
        <f t="shared" si="8"/>
        <v>0</v>
      </c>
      <c r="Z47" s="203">
        <f t="shared" si="8"/>
        <v>0</v>
      </c>
      <c r="AA47" s="210">
        <f t="shared" si="7"/>
        <v>0</v>
      </c>
      <c r="AG47" s="206">
        <f>SUM(B47:AA47)</f>
        <v>0</v>
      </c>
    </row>
    <row r="48" spans="1:36" ht="41.25" customHeight="1" thickTop="1" thickBot="1" x14ac:dyDescent="0.35">
      <c r="A48"/>
      <c r="B48"/>
      <c r="C48"/>
      <c r="D48"/>
      <c r="E48"/>
      <c r="F48"/>
      <c r="G48"/>
      <c r="H48"/>
      <c r="I48"/>
      <c r="J48"/>
      <c r="K48"/>
      <c r="L48"/>
      <c r="M48"/>
      <c r="N48"/>
      <c r="O48"/>
      <c r="P48"/>
      <c r="Q48"/>
      <c r="R48"/>
      <c r="S48"/>
      <c r="T48"/>
      <c r="U48"/>
      <c r="V48"/>
      <c r="W48"/>
      <c r="X48"/>
      <c r="Y48"/>
      <c r="Z48"/>
      <c r="AA48"/>
    </row>
    <row r="49" spans="1:37" ht="21.75" customHeight="1" thickTop="1" thickBot="1" x14ac:dyDescent="0.35">
      <c r="A49" s="319" t="s">
        <v>119</v>
      </c>
      <c r="B49" s="320"/>
      <c r="C49" s="320"/>
      <c r="D49" s="320"/>
      <c r="E49" s="320"/>
      <c r="F49" s="320"/>
      <c r="G49" s="320"/>
      <c r="H49" s="320"/>
      <c r="I49" s="320"/>
      <c r="J49" s="320"/>
      <c r="K49" s="320"/>
      <c r="L49" s="320"/>
      <c r="M49" s="320"/>
      <c r="N49" s="320"/>
      <c r="O49" s="320"/>
      <c r="P49" s="320"/>
      <c r="Q49" s="320"/>
      <c r="R49" s="320"/>
      <c r="S49" s="320"/>
      <c r="T49" s="320"/>
      <c r="U49" s="320"/>
      <c r="V49" s="320"/>
      <c r="W49" s="320"/>
      <c r="X49" s="320"/>
      <c r="Y49" s="320"/>
      <c r="Z49" s="320"/>
      <c r="AA49" s="321"/>
      <c r="AB49" s="211"/>
    </row>
    <row r="50" spans="1:37" ht="54" thickTop="1" x14ac:dyDescent="0.3">
      <c r="A50" s="207" t="s">
        <v>120</v>
      </c>
      <c r="B50" s="12"/>
      <c r="C50" s="12"/>
      <c r="D50" s="12"/>
      <c r="E50" s="12"/>
      <c r="F50" s="12"/>
      <c r="G50" s="12"/>
      <c r="H50" s="12"/>
      <c r="I50" s="12"/>
      <c r="J50" s="12"/>
      <c r="K50" s="12"/>
      <c r="L50" s="12"/>
      <c r="M50" s="12"/>
      <c r="N50" s="12"/>
      <c r="O50" s="12"/>
      <c r="P50" s="12"/>
      <c r="Q50" s="12"/>
      <c r="R50" s="12"/>
      <c r="S50" s="12"/>
      <c r="T50" s="12"/>
      <c r="U50" s="12"/>
      <c r="V50" s="12"/>
      <c r="W50" s="12"/>
      <c r="X50" s="12"/>
      <c r="Y50" s="12"/>
      <c r="Z50" s="12"/>
      <c r="AA50" s="12"/>
      <c r="AB50" s="212"/>
      <c r="AG50" s="193" t="s">
        <v>121</v>
      </c>
    </row>
    <row r="51" spans="1:37" x14ac:dyDescent="0.25">
      <c r="A51" s="198"/>
      <c r="B51" s="176" t="str">
        <f t="shared" ref="B51:AA51" si="9">+B$5</f>
        <v>"GHGRP Facility Name"</v>
      </c>
      <c r="C51" s="176" t="str">
        <f t="shared" si="9"/>
        <v>"GHGRP Facility Name"</v>
      </c>
      <c r="D51" s="176" t="str">
        <f t="shared" si="9"/>
        <v>"GHGRP Facility Name"</v>
      </c>
      <c r="E51" s="176" t="str">
        <f t="shared" si="9"/>
        <v>"GHGRP Facility Name"</v>
      </c>
      <c r="F51" s="176" t="str">
        <f t="shared" si="9"/>
        <v>"GHGRP Facility Name"</v>
      </c>
      <c r="G51" s="176" t="str">
        <f t="shared" si="9"/>
        <v>"GHGRP Facility Name"</v>
      </c>
      <c r="H51" s="176" t="str">
        <f t="shared" si="9"/>
        <v>"GHGRP Facility Name"</v>
      </c>
      <c r="I51" s="176" t="str">
        <f t="shared" si="9"/>
        <v>"GHGRP Facility Name"</v>
      </c>
      <c r="J51" s="176" t="str">
        <f t="shared" si="9"/>
        <v>"GHGRP Facility Name"</v>
      </c>
      <c r="K51" s="176" t="str">
        <f t="shared" si="9"/>
        <v>"GHGRP Facility Name"</v>
      </c>
      <c r="L51" s="176" t="str">
        <f t="shared" si="9"/>
        <v>"GHGRP Facility Name"</v>
      </c>
      <c r="M51" s="176" t="str">
        <f t="shared" si="9"/>
        <v>"GHGRP Facility Name"</v>
      </c>
      <c r="N51" s="176" t="str">
        <f t="shared" si="9"/>
        <v>"GHGRP Facility Name"</v>
      </c>
      <c r="O51" s="176" t="str">
        <f t="shared" si="9"/>
        <v>"GHGRP Facility Name"</v>
      </c>
      <c r="P51" s="176" t="str">
        <f t="shared" si="9"/>
        <v>"GHGRP Facility Name"</v>
      </c>
      <c r="Q51" s="176" t="str">
        <f t="shared" si="9"/>
        <v>"GHGRP Facility Name"</v>
      </c>
      <c r="R51" s="176" t="str">
        <f t="shared" si="9"/>
        <v>"GHGRP Facility Name"</v>
      </c>
      <c r="S51" s="176" t="str">
        <f t="shared" si="9"/>
        <v>"GHGRP Facility Name"</v>
      </c>
      <c r="T51" s="176" t="str">
        <f t="shared" si="9"/>
        <v>"GHGRP Facility Name"</v>
      </c>
      <c r="U51" s="176" t="str">
        <f t="shared" si="9"/>
        <v>"GHGRP Facility Name"</v>
      </c>
      <c r="V51" s="176" t="str">
        <f t="shared" si="9"/>
        <v>"GHGRP Facility Name"</v>
      </c>
      <c r="W51" s="176" t="str">
        <f t="shared" si="9"/>
        <v>"GHGRP Facility Name"</v>
      </c>
      <c r="X51" s="176" t="str">
        <f t="shared" si="9"/>
        <v>"GHGRP Facility Name"</v>
      </c>
      <c r="Y51" s="176" t="str">
        <f t="shared" si="9"/>
        <v>"GHGRP Facility Name"</v>
      </c>
      <c r="Z51" s="176" t="str">
        <f t="shared" si="9"/>
        <v>"GHGRP Facility Name"</v>
      </c>
      <c r="AA51" s="176" t="str">
        <f t="shared" si="9"/>
        <v>"GHGRP Facility Name"</v>
      </c>
      <c r="AB51" s="213" t="s">
        <v>68</v>
      </c>
      <c r="AG51" s="194"/>
    </row>
    <row r="52" spans="1:37" ht="39.6" x14ac:dyDescent="0.25">
      <c r="A52" s="70" t="s">
        <v>122</v>
      </c>
      <c r="B52" s="80"/>
      <c r="C52" s="80"/>
      <c r="D52" s="80"/>
      <c r="E52" s="80"/>
      <c r="F52" s="80"/>
      <c r="G52" s="80"/>
      <c r="H52" s="80"/>
      <c r="I52" s="80"/>
      <c r="J52" s="80"/>
      <c r="K52" s="80"/>
      <c r="L52" s="80"/>
      <c r="M52" s="80"/>
      <c r="N52" s="80"/>
      <c r="O52" s="80"/>
      <c r="P52" s="80"/>
      <c r="Q52" s="80"/>
      <c r="R52" s="80"/>
      <c r="S52" s="80"/>
      <c r="T52" s="80"/>
      <c r="U52" s="80"/>
      <c r="V52" s="80"/>
      <c r="W52" s="80"/>
      <c r="X52" s="80"/>
      <c r="Y52" s="80"/>
      <c r="Z52" s="80"/>
      <c r="AA52" s="80"/>
      <c r="AB52" s="63" t="s">
        <v>123</v>
      </c>
      <c r="AG52" s="194">
        <f>SUM(B52:AA52)</f>
        <v>0</v>
      </c>
    </row>
    <row r="53" spans="1:37" ht="39.6" x14ac:dyDescent="0.25">
      <c r="A53" s="70" t="s">
        <v>124</v>
      </c>
      <c r="B53" s="111">
        <v>1.2350000000000001</v>
      </c>
      <c r="C53" s="111">
        <v>1.2350000000000001</v>
      </c>
      <c r="D53" s="111">
        <v>1.2350000000000001</v>
      </c>
      <c r="E53" s="111">
        <v>1.2350000000000001</v>
      </c>
      <c r="F53" s="111">
        <v>1.2350000000000001</v>
      </c>
      <c r="G53" s="111">
        <v>1.2350000000000001</v>
      </c>
      <c r="H53" s="111">
        <v>1.2350000000000001</v>
      </c>
      <c r="I53" s="111">
        <v>1.2350000000000001</v>
      </c>
      <c r="J53" s="111">
        <v>1.2350000000000001</v>
      </c>
      <c r="K53" s="111">
        <v>1.2350000000000001</v>
      </c>
      <c r="L53" s="111">
        <v>1.2350000000000001</v>
      </c>
      <c r="M53" s="111">
        <v>1.2350000000000001</v>
      </c>
      <c r="N53" s="111">
        <v>1.2350000000000001</v>
      </c>
      <c r="O53" s="111">
        <v>1.2350000000000001</v>
      </c>
      <c r="P53" s="111">
        <v>1.2350000000000001</v>
      </c>
      <c r="Q53" s="111">
        <v>1.2350000000000001</v>
      </c>
      <c r="R53" s="111">
        <v>1.2350000000000001</v>
      </c>
      <c r="S53" s="111">
        <v>1.2350000000000001</v>
      </c>
      <c r="T53" s="111">
        <v>1.2350000000000001</v>
      </c>
      <c r="U53" s="111">
        <v>1.2350000000000001</v>
      </c>
      <c r="V53" s="111">
        <v>1.2350000000000001</v>
      </c>
      <c r="W53" s="111">
        <v>1.2350000000000001</v>
      </c>
      <c r="X53" s="111">
        <v>1.2350000000000001</v>
      </c>
      <c r="Y53" s="111">
        <v>1.2350000000000001</v>
      </c>
      <c r="Z53" s="111">
        <v>1.2350000000000001</v>
      </c>
      <c r="AA53" s="111">
        <v>1.2350000000000001</v>
      </c>
      <c r="AB53" s="63" t="s">
        <v>125</v>
      </c>
      <c r="AC53" s="214"/>
      <c r="AG53" s="215"/>
    </row>
    <row r="54" spans="1:37" ht="26.4" x14ac:dyDescent="0.25">
      <c r="A54" s="70" t="s">
        <v>126</v>
      </c>
      <c r="B54" s="200">
        <f>B52*B53</f>
        <v>0</v>
      </c>
      <c r="C54" s="200">
        <f t="shared" ref="C54:AA54" si="10">C52*C53</f>
        <v>0</v>
      </c>
      <c r="D54" s="200">
        <f t="shared" ref="D54" si="11">D52*D53</f>
        <v>0</v>
      </c>
      <c r="E54" s="200">
        <f t="shared" si="10"/>
        <v>0</v>
      </c>
      <c r="F54" s="200">
        <f t="shared" si="10"/>
        <v>0</v>
      </c>
      <c r="G54" s="200">
        <f t="shared" si="10"/>
        <v>0</v>
      </c>
      <c r="H54" s="200">
        <f t="shared" ref="H54:Z54" si="12">H52*H53</f>
        <v>0</v>
      </c>
      <c r="I54" s="200">
        <f t="shared" si="12"/>
        <v>0</v>
      </c>
      <c r="J54" s="200">
        <f t="shared" si="12"/>
        <v>0</v>
      </c>
      <c r="K54" s="200">
        <f t="shared" si="12"/>
        <v>0</v>
      </c>
      <c r="L54" s="200">
        <f t="shared" si="12"/>
        <v>0</v>
      </c>
      <c r="M54" s="200">
        <f t="shared" si="12"/>
        <v>0</v>
      </c>
      <c r="N54" s="200">
        <f t="shared" si="12"/>
        <v>0</v>
      </c>
      <c r="O54" s="200">
        <f t="shared" si="12"/>
        <v>0</v>
      </c>
      <c r="P54" s="200">
        <f t="shared" si="12"/>
        <v>0</v>
      </c>
      <c r="Q54" s="200">
        <f t="shared" si="12"/>
        <v>0</v>
      </c>
      <c r="R54" s="200">
        <f t="shared" si="12"/>
        <v>0</v>
      </c>
      <c r="S54" s="200">
        <f t="shared" si="12"/>
        <v>0</v>
      </c>
      <c r="T54" s="200">
        <f t="shared" si="12"/>
        <v>0</v>
      </c>
      <c r="U54" s="200">
        <f t="shared" si="12"/>
        <v>0</v>
      </c>
      <c r="V54" s="200">
        <f t="shared" si="12"/>
        <v>0</v>
      </c>
      <c r="W54" s="200">
        <f t="shared" si="12"/>
        <v>0</v>
      </c>
      <c r="X54" s="200">
        <f t="shared" si="12"/>
        <v>0</v>
      </c>
      <c r="Y54" s="200">
        <f t="shared" si="12"/>
        <v>0</v>
      </c>
      <c r="Z54" s="200">
        <f t="shared" si="12"/>
        <v>0</v>
      </c>
      <c r="AA54" s="200">
        <f t="shared" si="10"/>
        <v>0</v>
      </c>
      <c r="AB54" s="63" t="s">
        <v>127</v>
      </c>
      <c r="AG54" s="215"/>
    </row>
    <row r="55" spans="1:37" ht="39.6" x14ac:dyDescent="0.25">
      <c r="A55" s="70" t="s">
        <v>128</v>
      </c>
      <c r="B55" s="80"/>
      <c r="C55" s="80"/>
      <c r="D55" s="80"/>
      <c r="E55" s="80"/>
      <c r="F55" s="80"/>
      <c r="G55" s="80"/>
      <c r="H55" s="80"/>
      <c r="I55" s="80"/>
      <c r="J55" s="80"/>
      <c r="K55" s="80"/>
      <c r="L55" s="80"/>
      <c r="M55" s="80"/>
      <c r="N55" s="80"/>
      <c r="O55" s="80"/>
      <c r="P55" s="80"/>
      <c r="Q55" s="80"/>
      <c r="R55" s="80"/>
      <c r="S55" s="80"/>
      <c r="T55" s="80"/>
      <c r="U55" s="80"/>
      <c r="V55" s="80"/>
      <c r="W55" s="80"/>
      <c r="X55" s="80"/>
      <c r="Y55" s="80"/>
      <c r="Z55" s="80"/>
      <c r="AA55" s="80"/>
      <c r="AB55" s="63" t="s">
        <v>129</v>
      </c>
      <c r="AG55" s="194">
        <f>SUM(B55:AA55)</f>
        <v>0</v>
      </c>
    </row>
    <row r="56" spans="1:37" ht="39.6" x14ac:dyDescent="0.25">
      <c r="A56" s="70" t="s">
        <v>130</v>
      </c>
      <c r="B56" s="112">
        <v>5.8</v>
      </c>
      <c r="C56" s="112">
        <v>5.8</v>
      </c>
      <c r="D56" s="112">
        <v>5.8</v>
      </c>
      <c r="E56" s="112">
        <v>5.8</v>
      </c>
      <c r="F56" s="112">
        <v>5.8</v>
      </c>
      <c r="G56" s="112">
        <v>5.8</v>
      </c>
      <c r="H56" s="112">
        <v>5.8</v>
      </c>
      <c r="I56" s="112">
        <v>5.8</v>
      </c>
      <c r="J56" s="112">
        <v>5.8</v>
      </c>
      <c r="K56" s="112">
        <v>5.8</v>
      </c>
      <c r="L56" s="112">
        <v>5.8</v>
      </c>
      <c r="M56" s="112">
        <v>5.8</v>
      </c>
      <c r="N56" s="112">
        <v>5.8</v>
      </c>
      <c r="O56" s="112">
        <v>5.8</v>
      </c>
      <c r="P56" s="112">
        <v>5.8</v>
      </c>
      <c r="Q56" s="112">
        <v>5.8</v>
      </c>
      <c r="R56" s="112">
        <v>5.8</v>
      </c>
      <c r="S56" s="112">
        <v>5.8</v>
      </c>
      <c r="T56" s="112">
        <v>5.8</v>
      </c>
      <c r="U56" s="112">
        <v>5.8</v>
      </c>
      <c r="V56" s="112">
        <v>5.8</v>
      </c>
      <c r="W56" s="112">
        <v>5.8</v>
      </c>
      <c r="X56" s="112">
        <v>5.8</v>
      </c>
      <c r="Y56" s="112">
        <v>5.8</v>
      </c>
      <c r="Z56" s="112">
        <v>5.8</v>
      </c>
      <c r="AA56" s="112">
        <v>5.8</v>
      </c>
      <c r="AB56" s="63" t="s">
        <v>131</v>
      </c>
      <c r="AC56" s="214"/>
      <c r="AG56" s="215"/>
    </row>
    <row r="57" spans="1:37" ht="26.4" x14ac:dyDescent="0.25">
      <c r="A57" s="70" t="s">
        <v>132</v>
      </c>
      <c r="B57" s="200">
        <f>B55*B56</f>
        <v>0</v>
      </c>
      <c r="C57" s="200">
        <f t="shared" ref="C57:AA57" si="13">C55*C56</f>
        <v>0</v>
      </c>
      <c r="D57" s="200">
        <f t="shared" ref="D57" si="14">D55*D56</f>
        <v>0</v>
      </c>
      <c r="E57" s="200">
        <f t="shared" si="13"/>
        <v>0</v>
      </c>
      <c r="F57" s="200">
        <f t="shared" si="13"/>
        <v>0</v>
      </c>
      <c r="G57" s="200">
        <f t="shared" si="13"/>
        <v>0</v>
      </c>
      <c r="H57" s="200">
        <f t="shared" ref="H57:Z57" si="15">H55*H56</f>
        <v>0</v>
      </c>
      <c r="I57" s="200">
        <f t="shared" si="15"/>
        <v>0</v>
      </c>
      <c r="J57" s="200">
        <f t="shared" si="15"/>
        <v>0</v>
      </c>
      <c r="K57" s="200">
        <f t="shared" si="15"/>
        <v>0</v>
      </c>
      <c r="L57" s="200">
        <f t="shared" si="15"/>
        <v>0</v>
      </c>
      <c r="M57" s="200">
        <f t="shared" si="15"/>
        <v>0</v>
      </c>
      <c r="N57" s="200">
        <f t="shared" si="15"/>
        <v>0</v>
      </c>
      <c r="O57" s="200">
        <f t="shared" si="15"/>
        <v>0</v>
      </c>
      <c r="P57" s="200">
        <f t="shared" si="15"/>
        <v>0</v>
      </c>
      <c r="Q57" s="200">
        <f t="shared" si="15"/>
        <v>0</v>
      </c>
      <c r="R57" s="200">
        <f t="shared" si="15"/>
        <v>0</v>
      </c>
      <c r="S57" s="200">
        <f t="shared" si="15"/>
        <v>0</v>
      </c>
      <c r="T57" s="200">
        <f t="shared" si="15"/>
        <v>0</v>
      </c>
      <c r="U57" s="200">
        <f t="shared" si="15"/>
        <v>0</v>
      </c>
      <c r="V57" s="200">
        <f t="shared" si="15"/>
        <v>0</v>
      </c>
      <c r="W57" s="200">
        <f t="shared" si="15"/>
        <v>0</v>
      </c>
      <c r="X57" s="200">
        <f t="shared" si="15"/>
        <v>0</v>
      </c>
      <c r="Y57" s="200">
        <f t="shared" si="15"/>
        <v>0</v>
      </c>
      <c r="Z57" s="200">
        <f t="shared" si="15"/>
        <v>0</v>
      </c>
      <c r="AA57" s="200">
        <f t="shared" si="13"/>
        <v>0</v>
      </c>
      <c r="AB57" s="63" t="s">
        <v>133</v>
      </c>
      <c r="AG57" s="194">
        <f>SUM(B57:AA57)</f>
        <v>0</v>
      </c>
    </row>
    <row r="58" spans="1:37" ht="52.8" x14ac:dyDescent="0.25">
      <c r="A58" s="70" t="s">
        <v>134</v>
      </c>
      <c r="B58" s="216" t="str">
        <f>IFERROR(B54/(B54+B57),"Needs Data")</f>
        <v>Needs Data</v>
      </c>
      <c r="C58" s="216" t="str">
        <f t="shared" ref="C58:AA58" si="16">IFERROR(C54/(C54+C57),"Needs Data")</f>
        <v>Needs Data</v>
      </c>
      <c r="D58" s="216" t="str">
        <f t="shared" ref="D58" si="17">IFERROR(D54/(D54+D57),"Needs Data")</f>
        <v>Needs Data</v>
      </c>
      <c r="E58" s="216" t="str">
        <f t="shared" si="16"/>
        <v>Needs Data</v>
      </c>
      <c r="F58" s="216" t="str">
        <f t="shared" si="16"/>
        <v>Needs Data</v>
      </c>
      <c r="G58" s="216" t="str">
        <f t="shared" si="16"/>
        <v>Needs Data</v>
      </c>
      <c r="H58" s="216" t="str">
        <f t="shared" ref="H58:Z58" si="18">IFERROR(H54/(H54+H57),"Needs Data")</f>
        <v>Needs Data</v>
      </c>
      <c r="I58" s="216" t="str">
        <f t="shared" si="18"/>
        <v>Needs Data</v>
      </c>
      <c r="J58" s="216" t="str">
        <f t="shared" si="18"/>
        <v>Needs Data</v>
      </c>
      <c r="K58" s="216" t="str">
        <f t="shared" si="18"/>
        <v>Needs Data</v>
      </c>
      <c r="L58" s="216" t="str">
        <f t="shared" si="18"/>
        <v>Needs Data</v>
      </c>
      <c r="M58" s="216" t="str">
        <f t="shared" si="18"/>
        <v>Needs Data</v>
      </c>
      <c r="N58" s="216" t="str">
        <f t="shared" si="18"/>
        <v>Needs Data</v>
      </c>
      <c r="O58" s="216" t="str">
        <f t="shared" si="18"/>
        <v>Needs Data</v>
      </c>
      <c r="P58" s="216" t="str">
        <f t="shared" si="18"/>
        <v>Needs Data</v>
      </c>
      <c r="Q58" s="216" t="str">
        <f t="shared" si="18"/>
        <v>Needs Data</v>
      </c>
      <c r="R58" s="216" t="str">
        <f t="shared" si="18"/>
        <v>Needs Data</v>
      </c>
      <c r="S58" s="216" t="str">
        <f t="shared" si="18"/>
        <v>Needs Data</v>
      </c>
      <c r="T58" s="216" t="str">
        <f t="shared" si="18"/>
        <v>Needs Data</v>
      </c>
      <c r="U58" s="216" t="str">
        <f t="shared" si="18"/>
        <v>Needs Data</v>
      </c>
      <c r="V58" s="216" t="str">
        <f t="shared" si="18"/>
        <v>Needs Data</v>
      </c>
      <c r="W58" s="216" t="str">
        <f t="shared" si="18"/>
        <v>Needs Data</v>
      </c>
      <c r="X58" s="216" t="str">
        <f t="shared" si="18"/>
        <v>Needs Data</v>
      </c>
      <c r="Y58" s="216" t="str">
        <f t="shared" si="18"/>
        <v>Needs Data</v>
      </c>
      <c r="Z58" s="216" t="str">
        <f t="shared" si="18"/>
        <v>Needs Data</v>
      </c>
      <c r="AA58" s="216" t="str">
        <f t="shared" si="16"/>
        <v>Needs Data</v>
      </c>
      <c r="AB58" s="63" t="s">
        <v>135</v>
      </c>
      <c r="AG58" s="215"/>
    </row>
    <row r="59" spans="1:37" ht="39.6" x14ac:dyDescent="0.25">
      <c r="A59" s="70" t="s">
        <v>136</v>
      </c>
      <c r="B59" s="217" t="str">
        <f>IFERROR(B58*B47,"Needs Data")</f>
        <v>Needs Data</v>
      </c>
      <c r="C59" s="217" t="str">
        <f t="shared" ref="C59:AA59" si="19">IFERROR(C58*C47,"Needs Data")</f>
        <v>Needs Data</v>
      </c>
      <c r="D59" s="217" t="str">
        <f t="shared" ref="D59" si="20">IFERROR(D58*D47,"Needs Data")</f>
        <v>Needs Data</v>
      </c>
      <c r="E59" s="217" t="str">
        <f t="shared" si="19"/>
        <v>Needs Data</v>
      </c>
      <c r="F59" s="217" t="str">
        <f t="shared" si="19"/>
        <v>Needs Data</v>
      </c>
      <c r="G59" s="217" t="str">
        <f t="shared" si="19"/>
        <v>Needs Data</v>
      </c>
      <c r="H59" s="217" t="str">
        <f t="shared" ref="H59:Z59" si="21">IFERROR(H58*H47,"Needs Data")</f>
        <v>Needs Data</v>
      </c>
      <c r="I59" s="217" t="str">
        <f t="shared" si="21"/>
        <v>Needs Data</v>
      </c>
      <c r="J59" s="217" t="str">
        <f t="shared" si="21"/>
        <v>Needs Data</v>
      </c>
      <c r="K59" s="217" t="str">
        <f t="shared" si="21"/>
        <v>Needs Data</v>
      </c>
      <c r="L59" s="217" t="str">
        <f t="shared" si="21"/>
        <v>Needs Data</v>
      </c>
      <c r="M59" s="217" t="str">
        <f t="shared" si="21"/>
        <v>Needs Data</v>
      </c>
      <c r="N59" s="217" t="str">
        <f t="shared" si="21"/>
        <v>Needs Data</v>
      </c>
      <c r="O59" s="217" t="str">
        <f t="shared" si="21"/>
        <v>Needs Data</v>
      </c>
      <c r="P59" s="217" t="str">
        <f t="shared" si="21"/>
        <v>Needs Data</v>
      </c>
      <c r="Q59" s="217" t="str">
        <f t="shared" si="21"/>
        <v>Needs Data</v>
      </c>
      <c r="R59" s="217" t="str">
        <f t="shared" si="21"/>
        <v>Needs Data</v>
      </c>
      <c r="S59" s="217" t="str">
        <f t="shared" si="21"/>
        <v>Needs Data</v>
      </c>
      <c r="T59" s="217" t="str">
        <f t="shared" si="21"/>
        <v>Needs Data</v>
      </c>
      <c r="U59" s="217" t="str">
        <f t="shared" si="21"/>
        <v>Needs Data</v>
      </c>
      <c r="V59" s="217" t="str">
        <f t="shared" si="21"/>
        <v>Needs Data</v>
      </c>
      <c r="W59" s="217" t="str">
        <f t="shared" si="21"/>
        <v>Needs Data</v>
      </c>
      <c r="X59" s="217" t="str">
        <f t="shared" si="21"/>
        <v>Needs Data</v>
      </c>
      <c r="Y59" s="217" t="str">
        <f t="shared" si="21"/>
        <v>Needs Data</v>
      </c>
      <c r="Z59" s="217" t="str">
        <f t="shared" si="21"/>
        <v>Needs Data</v>
      </c>
      <c r="AA59" s="217" t="str">
        <f t="shared" si="19"/>
        <v>Needs Data</v>
      </c>
      <c r="AB59" s="63" t="s">
        <v>137</v>
      </c>
      <c r="AG59" s="194">
        <f>SUM(B59:AA59)</f>
        <v>0</v>
      </c>
    </row>
    <row r="60" spans="1:37" ht="27" thickBot="1" x14ac:dyDescent="0.3">
      <c r="A60" s="218" t="s">
        <v>138</v>
      </c>
      <c r="B60" s="308">
        <f>SUM(B59:AA59)</f>
        <v>0</v>
      </c>
      <c r="C60" s="309"/>
      <c r="D60" s="309"/>
      <c r="E60" s="309"/>
      <c r="F60" s="309"/>
      <c r="G60" s="309"/>
      <c r="H60" s="309"/>
      <c r="I60" s="309"/>
      <c r="J60" s="309"/>
      <c r="K60" s="309"/>
      <c r="L60" s="309"/>
      <c r="M60" s="309"/>
      <c r="N60" s="309"/>
      <c r="O60" s="309"/>
      <c r="P60" s="309"/>
      <c r="Q60" s="309"/>
      <c r="R60" s="309"/>
      <c r="S60" s="309"/>
      <c r="T60" s="309"/>
      <c r="U60" s="309"/>
      <c r="V60" s="309"/>
      <c r="W60" s="309"/>
      <c r="X60" s="309"/>
      <c r="Y60" s="309"/>
      <c r="Z60" s="309"/>
      <c r="AA60" s="310"/>
      <c r="AB60" s="87" t="s">
        <v>139</v>
      </c>
      <c r="AG60" s="206" t="str">
        <f>IF(AG59=B60,"CORRECT","ERROR")</f>
        <v>CORRECT</v>
      </c>
      <c r="AH60" s="317" t="s">
        <v>140</v>
      </c>
      <c r="AI60" s="317"/>
      <c r="AJ60" s="317"/>
      <c r="AK60" s="318"/>
    </row>
    <row r="61" spans="1:37" ht="15.6" thickTop="1" thickBot="1" x14ac:dyDescent="0.35">
      <c r="A61"/>
      <c r="B61"/>
      <c r="C61"/>
      <c r="D61"/>
      <c r="E61"/>
      <c r="F61"/>
      <c r="G61"/>
      <c r="H61"/>
      <c r="I61"/>
      <c r="J61"/>
      <c r="K61"/>
      <c r="L61"/>
      <c r="M61"/>
      <c r="N61"/>
      <c r="O61"/>
      <c r="P61"/>
      <c r="Q61"/>
      <c r="R61"/>
      <c r="S61"/>
      <c r="T61"/>
      <c r="U61"/>
      <c r="V61"/>
      <c r="W61"/>
      <c r="X61"/>
      <c r="Y61"/>
      <c r="Z61"/>
      <c r="AA61"/>
      <c r="AB61" s="16"/>
    </row>
    <row r="62" spans="1:37" ht="22.2" thickTop="1" thickBot="1" x14ac:dyDescent="0.3">
      <c r="A62" s="311" t="s">
        <v>141</v>
      </c>
      <c r="B62" s="312"/>
      <c r="C62" s="312"/>
      <c r="D62" s="312"/>
      <c r="E62" s="312"/>
      <c r="F62" s="312"/>
      <c r="G62" s="312"/>
      <c r="H62" s="312"/>
      <c r="I62" s="312"/>
      <c r="J62" s="312"/>
      <c r="K62" s="312"/>
      <c r="L62" s="312"/>
      <c r="M62" s="312"/>
      <c r="N62" s="312"/>
      <c r="O62" s="312"/>
      <c r="P62" s="312"/>
      <c r="Q62" s="312"/>
      <c r="R62" s="312"/>
      <c r="S62" s="312"/>
      <c r="T62" s="312"/>
      <c r="U62" s="312"/>
      <c r="V62" s="312"/>
      <c r="W62" s="312"/>
      <c r="X62" s="312"/>
      <c r="Y62" s="312"/>
      <c r="Z62" s="312"/>
      <c r="AA62" s="313"/>
      <c r="AB62" s="219"/>
      <c r="AC62" s="195"/>
    </row>
    <row r="63" spans="1:37" ht="40.799999999999997" thickTop="1" x14ac:dyDescent="0.3">
      <c r="A63" s="207" t="s">
        <v>142</v>
      </c>
      <c r="B63" s="11"/>
      <c r="C63" s="11"/>
      <c r="D63" s="11"/>
      <c r="E63" s="11"/>
      <c r="F63" s="11"/>
      <c r="G63" s="11"/>
      <c r="H63" s="11"/>
      <c r="I63" s="11"/>
      <c r="J63" s="11"/>
      <c r="K63" s="11"/>
      <c r="L63" s="11"/>
      <c r="M63" s="11"/>
      <c r="N63" s="11"/>
      <c r="O63" s="11"/>
      <c r="P63" s="11"/>
      <c r="Q63" s="11"/>
      <c r="R63" s="11"/>
      <c r="S63" s="11"/>
      <c r="T63" s="11"/>
      <c r="U63" s="11"/>
      <c r="V63" s="11"/>
      <c r="W63" s="11"/>
      <c r="X63" s="11"/>
      <c r="Y63" s="11"/>
      <c r="Z63" s="11"/>
      <c r="AA63" s="11"/>
      <c r="AB63" s="11"/>
      <c r="AC63" s="197"/>
      <c r="AG63" s="193" t="s">
        <v>143</v>
      </c>
    </row>
    <row r="64" spans="1:37" x14ac:dyDescent="0.25">
      <c r="A64" s="62"/>
      <c r="B64" s="176" t="str">
        <f t="shared" ref="B64:AA64" si="22">+B$5</f>
        <v>"GHGRP Facility Name"</v>
      </c>
      <c r="C64" s="176" t="str">
        <f t="shared" si="22"/>
        <v>"GHGRP Facility Name"</v>
      </c>
      <c r="D64" s="176" t="str">
        <f t="shared" si="22"/>
        <v>"GHGRP Facility Name"</v>
      </c>
      <c r="E64" s="176" t="str">
        <f t="shared" si="22"/>
        <v>"GHGRP Facility Name"</v>
      </c>
      <c r="F64" s="176" t="str">
        <f t="shared" si="22"/>
        <v>"GHGRP Facility Name"</v>
      </c>
      <c r="G64" s="176" t="str">
        <f t="shared" si="22"/>
        <v>"GHGRP Facility Name"</v>
      </c>
      <c r="H64" s="176" t="str">
        <f t="shared" si="22"/>
        <v>"GHGRP Facility Name"</v>
      </c>
      <c r="I64" s="176" t="str">
        <f t="shared" si="22"/>
        <v>"GHGRP Facility Name"</v>
      </c>
      <c r="J64" s="176" t="str">
        <f t="shared" si="22"/>
        <v>"GHGRP Facility Name"</v>
      </c>
      <c r="K64" s="176" t="str">
        <f t="shared" si="22"/>
        <v>"GHGRP Facility Name"</v>
      </c>
      <c r="L64" s="176" t="str">
        <f t="shared" si="22"/>
        <v>"GHGRP Facility Name"</v>
      </c>
      <c r="M64" s="176" t="str">
        <f t="shared" si="22"/>
        <v>"GHGRP Facility Name"</v>
      </c>
      <c r="N64" s="176" t="str">
        <f t="shared" si="22"/>
        <v>"GHGRP Facility Name"</v>
      </c>
      <c r="O64" s="176" t="str">
        <f t="shared" si="22"/>
        <v>"GHGRP Facility Name"</v>
      </c>
      <c r="P64" s="176" t="str">
        <f t="shared" si="22"/>
        <v>"GHGRP Facility Name"</v>
      </c>
      <c r="Q64" s="176" t="str">
        <f t="shared" si="22"/>
        <v>"GHGRP Facility Name"</v>
      </c>
      <c r="R64" s="176" t="str">
        <f t="shared" si="22"/>
        <v>"GHGRP Facility Name"</v>
      </c>
      <c r="S64" s="176" t="str">
        <f t="shared" si="22"/>
        <v>"GHGRP Facility Name"</v>
      </c>
      <c r="T64" s="176" t="str">
        <f t="shared" si="22"/>
        <v>"GHGRP Facility Name"</v>
      </c>
      <c r="U64" s="176" t="str">
        <f t="shared" si="22"/>
        <v>"GHGRP Facility Name"</v>
      </c>
      <c r="V64" s="176" t="str">
        <f t="shared" si="22"/>
        <v>"GHGRP Facility Name"</v>
      </c>
      <c r="W64" s="176" t="str">
        <f t="shared" si="22"/>
        <v>"GHGRP Facility Name"</v>
      </c>
      <c r="X64" s="176" t="str">
        <f t="shared" si="22"/>
        <v>"GHGRP Facility Name"</v>
      </c>
      <c r="Y64" s="176" t="str">
        <f t="shared" si="22"/>
        <v>"GHGRP Facility Name"</v>
      </c>
      <c r="Z64" s="176" t="str">
        <f t="shared" si="22"/>
        <v>"GHGRP Facility Name"</v>
      </c>
      <c r="AA64" s="176" t="str">
        <f t="shared" si="22"/>
        <v>"GHGRP Facility Name"</v>
      </c>
      <c r="AB64" s="289" t="s">
        <v>68</v>
      </c>
      <c r="AC64" s="290"/>
      <c r="AG64" s="194"/>
    </row>
    <row r="65" spans="1:37" ht="30" customHeight="1" x14ac:dyDescent="0.25">
      <c r="A65" s="70" t="s">
        <v>144</v>
      </c>
      <c r="B65" s="113">
        <v>0.83299999999999996</v>
      </c>
      <c r="C65" s="113">
        <v>0.83299999999999996</v>
      </c>
      <c r="D65" s="113">
        <v>0.83299999999999996</v>
      </c>
      <c r="E65" s="113">
        <v>0.83299999999999996</v>
      </c>
      <c r="F65" s="113">
        <v>0.83299999999999996</v>
      </c>
      <c r="G65" s="113">
        <v>0.83299999999999996</v>
      </c>
      <c r="H65" s="113">
        <v>0.83299999999999996</v>
      </c>
      <c r="I65" s="113">
        <v>0.83299999999999996</v>
      </c>
      <c r="J65" s="113">
        <v>0.83299999999999996</v>
      </c>
      <c r="K65" s="113">
        <v>0.83299999999999996</v>
      </c>
      <c r="L65" s="113">
        <v>0.83299999999999996</v>
      </c>
      <c r="M65" s="113">
        <v>0.83299999999999996</v>
      </c>
      <c r="N65" s="113">
        <v>0.83299999999999996</v>
      </c>
      <c r="O65" s="113">
        <v>0.83299999999999996</v>
      </c>
      <c r="P65" s="113">
        <v>0.83299999999999996</v>
      </c>
      <c r="Q65" s="113">
        <v>0.83299999999999996</v>
      </c>
      <c r="R65" s="113">
        <v>0.83299999999999996</v>
      </c>
      <c r="S65" s="113">
        <v>0.83299999999999996</v>
      </c>
      <c r="T65" s="113">
        <v>0.83299999999999996</v>
      </c>
      <c r="U65" s="113">
        <v>0.83299999999999996</v>
      </c>
      <c r="V65" s="113">
        <v>0.83299999999999996</v>
      </c>
      <c r="W65" s="113">
        <v>0.83299999999999996</v>
      </c>
      <c r="X65" s="113">
        <v>0.83299999999999996</v>
      </c>
      <c r="Y65" s="113">
        <v>0.83299999999999996</v>
      </c>
      <c r="Z65" s="113">
        <v>0.83299999999999996</v>
      </c>
      <c r="AA65" s="113">
        <v>0.83299999999999996</v>
      </c>
      <c r="AB65" s="291" t="s">
        <v>145</v>
      </c>
      <c r="AC65" s="292"/>
      <c r="AG65" s="215"/>
    </row>
    <row r="66" spans="1:37" ht="31.5" customHeight="1" x14ac:dyDescent="0.25">
      <c r="A66" s="70" t="s">
        <v>146</v>
      </c>
      <c r="B66" s="200">
        <f>B52</f>
        <v>0</v>
      </c>
      <c r="C66" s="200">
        <f t="shared" ref="C66:G66" si="23">C52</f>
        <v>0</v>
      </c>
      <c r="D66" s="200">
        <f t="shared" ref="D66" si="24">D52</f>
        <v>0</v>
      </c>
      <c r="E66" s="200">
        <f t="shared" si="23"/>
        <v>0</v>
      </c>
      <c r="F66" s="200">
        <f t="shared" si="23"/>
        <v>0</v>
      </c>
      <c r="G66" s="200">
        <f t="shared" si="23"/>
        <v>0</v>
      </c>
      <c r="H66" s="200">
        <f t="shared" ref="H66:Z66" si="25">H52</f>
        <v>0</v>
      </c>
      <c r="I66" s="200">
        <f t="shared" si="25"/>
        <v>0</v>
      </c>
      <c r="J66" s="200">
        <f t="shared" si="25"/>
        <v>0</v>
      </c>
      <c r="K66" s="200">
        <f t="shared" si="25"/>
        <v>0</v>
      </c>
      <c r="L66" s="200">
        <f t="shared" si="25"/>
        <v>0</v>
      </c>
      <c r="M66" s="200">
        <f t="shared" si="25"/>
        <v>0</v>
      </c>
      <c r="N66" s="200">
        <f t="shared" si="25"/>
        <v>0</v>
      </c>
      <c r="O66" s="200">
        <f t="shared" si="25"/>
        <v>0</v>
      </c>
      <c r="P66" s="200">
        <f t="shared" si="25"/>
        <v>0</v>
      </c>
      <c r="Q66" s="200">
        <f t="shared" si="25"/>
        <v>0</v>
      </c>
      <c r="R66" s="200">
        <f t="shared" si="25"/>
        <v>0</v>
      </c>
      <c r="S66" s="200">
        <f t="shared" si="25"/>
        <v>0</v>
      </c>
      <c r="T66" s="200">
        <f t="shared" si="25"/>
        <v>0</v>
      </c>
      <c r="U66" s="200">
        <f t="shared" si="25"/>
        <v>0</v>
      </c>
      <c r="V66" s="200">
        <f t="shared" si="25"/>
        <v>0</v>
      </c>
      <c r="W66" s="200">
        <f t="shared" si="25"/>
        <v>0</v>
      </c>
      <c r="X66" s="200">
        <f t="shared" si="25"/>
        <v>0</v>
      </c>
      <c r="Y66" s="200">
        <f t="shared" si="25"/>
        <v>0</v>
      </c>
      <c r="Z66" s="200">
        <f t="shared" si="25"/>
        <v>0</v>
      </c>
      <c r="AA66" s="200">
        <f>AA52</f>
        <v>0</v>
      </c>
      <c r="AB66" s="291" t="s">
        <v>147</v>
      </c>
      <c r="AC66" s="292"/>
      <c r="AG66" s="194">
        <f>SUM(B66:AA66)</f>
        <v>0</v>
      </c>
    </row>
    <row r="67" spans="1:37" ht="22.5" customHeight="1" thickBot="1" x14ac:dyDescent="0.3">
      <c r="A67" s="70" t="s">
        <v>148</v>
      </c>
      <c r="B67" s="200">
        <f>B66*B65</f>
        <v>0</v>
      </c>
      <c r="C67" s="200">
        <f t="shared" ref="C67:AA67" si="26">C66*C65</f>
        <v>0</v>
      </c>
      <c r="D67" s="200">
        <f t="shared" si="26"/>
        <v>0</v>
      </c>
      <c r="E67" s="200">
        <f t="shared" si="26"/>
        <v>0</v>
      </c>
      <c r="F67" s="200">
        <f t="shared" si="26"/>
        <v>0</v>
      </c>
      <c r="G67" s="200">
        <f t="shared" si="26"/>
        <v>0</v>
      </c>
      <c r="H67" s="200">
        <f t="shared" ref="H67:Z67" si="27">H66*H65</f>
        <v>0</v>
      </c>
      <c r="I67" s="200">
        <f t="shared" si="27"/>
        <v>0</v>
      </c>
      <c r="J67" s="200">
        <f t="shared" si="27"/>
        <v>0</v>
      </c>
      <c r="K67" s="200">
        <f t="shared" si="27"/>
        <v>0</v>
      </c>
      <c r="L67" s="200">
        <f t="shared" si="27"/>
        <v>0</v>
      </c>
      <c r="M67" s="200">
        <f t="shared" si="27"/>
        <v>0</v>
      </c>
      <c r="N67" s="200">
        <f t="shared" si="27"/>
        <v>0</v>
      </c>
      <c r="O67" s="200">
        <f t="shared" si="27"/>
        <v>0</v>
      </c>
      <c r="P67" s="200">
        <f t="shared" si="27"/>
        <v>0</v>
      </c>
      <c r="Q67" s="200">
        <f t="shared" si="27"/>
        <v>0</v>
      </c>
      <c r="R67" s="200">
        <f t="shared" si="27"/>
        <v>0</v>
      </c>
      <c r="S67" s="200">
        <f t="shared" si="27"/>
        <v>0</v>
      </c>
      <c r="T67" s="200">
        <f t="shared" si="27"/>
        <v>0</v>
      </c>
      <c r="U67" s="200">
        <f t="shared" si="27"/>
        <v>0</v>
      </c>
      <c r="V67" s="200">
        <f t="shared" si="27"/>
        <v>0</v>
      </c>
      <c r="W67" s="200">
        <f t="shared" si="27"/>
        <v>0</v>
      </c>
      <c r="X67" s="200">
        <f t="shared" si="27"/>
        <v>0</v>
      </c>
      <c r="Y67" s="200">
        <f t="shared" si="27"/>
        <v>0</v>
      </c>
      <c r="Z67" s="200">
        <f t="shared" si="27"/>
        <v>0</v>
      </c>
      <c r="AA67" s="200">
        <f t="shared" si="26"/>
        <v>0</v>
      </c>
      <c r="AB67" s="291" t="s">
        <v>149</v>
      </c>
      <c r="AC67" s="292"/>
      <c r="AG67" s="194">
        <f>SUM(B67:AA67)</f>
        <v>0</v>
      </c>
    </row>
    <row r="68" spans="1:37" s="10" customFormat="1" ht="28.2" customHeight="1" thickTop="1" thickBot="1" x14ac:dyDescent="0.35">
      <c r="A68" s="218" t="s">
        <v>150</v>
      </c>
      <c r="B68" s="308">
        <f>SUM(B67:AA67)</f>
        <v>0</v>
      </c>
      <c r="C68" s="309"/>
      <c r="D68" s="309"/>
      <c r="E68" s="309"/>
      <c r="F68" s="309"/>
      <c r="G68" s="309"/>
      <c r="H68" s="309"/>
      <c r="I68" s="309"/>
      <c r="J68" s="309"/>
      <c r="K68" s="309"/>
      <c r="L68" s="309"/>
      <c r="M68" s="309"/>
      <c r="N68" s="309"/>
      <c r="O68" s="309"/>
      <c r="P68" s="309"/>
      <c r="Q68" s="309"/>
      <c r="R68" s="309"/>
      <c r="S68" s="309"/>
      <c r="T68" s="309"/>
      <c r="U68" s="309"/>
      <c r="V68" s="309"/>
      <c r="W68" s="309"/>
      <c r="X68" s="309"/>
      <c r="Y68" s="309"/>
      <c r="Z68" s="309"/>
      <c r="AA68" s="310"/>
      <c r="AB68" s="287" t="s">
        <v>151</v>
      </c>
      <c r="AC68" s="288"/>
      <c r="AG68" s="220" t="str">
        <f>IF(AG67=B68,"CORRECT","ERROR")</f>
        <v>CORRECT</v>
      </c>
      <c r="AH68" s="285" t="s">
        <v>152</v>
      </c>
      <c r="AI68" s="285"/>
      <c r="AJ68" s="285"/>
      <c r="AK68" s="286"/>
    </row>
    <row r="69" spans="1:37" s="10" customFormat="1" ht="28.2" customHeight="1" thickTop="1" thickBot="1" x14ac:dyDescent="0.35">
      <c r="A69"/>
      <c r="B69"/>
      <c r="C69"/>
      <c r="D69"/>
      <c r="E69"/>
      <c r="F69"/>
      <c r="G69"/>
      <c r="H69"/>
      <c r="I69"/>
      <c r="J69"/>
      <c r="K69"/>
      <c r="L69"/>
      <c r="M69"/>
      <c r="N69"/>
      <c r="O69"/>
      <c r="P69"/>
      <c r="Q69"/>
      <c r="R69"/>
      <c r="S69"/>
      <c r="T69"/>
      <c r="U69"/>
      <c r="V69"/>
      <c r="W69"/>
      <c r="X69"/>
      <c r="Y69"/>
      <c r="Z69"/>
      <c r="AA69"/>
      <c r="AB69" s="16"/>
      <c r="AC69" s="16"/>
      <c r="AH69" s="3"/>
      <c r="AI69" s="3"/>
      <c r="AJ69" s="3"/>
    </row>
    <row r="70" spans="1:37" ht="22.2" thickTop="1" thickBot="1" x14ac:dyDescent="0.45">
      <c r="A70" s="296" t="s">
        <v>153</v>
      </c>
      <c r="B70" s="297"/>
      <c r="C70" s="297"/>
      <c r="D70" s="297"/>
      <c r="E70" s="297"/>
      <c r="F70" s="297"/>
      <c r="G70" s="297"/>
      <c r="H70" s="297"/>
      <c r="I70" s="297"/>
      <c r="J70" s="297"/>
      <c r="K70" s="297"/>
      <c r="L70" s="297"/>
      <c r="M70" s="297"/>
      <c r="N70" s="297"/>
      <c r="O70" s="297"/>
      <c r="P70" s="297"/>
      <c r="Q70" s="297"/>
      <c r="R70" s="297"/>
      <c r="S70" s="297"/>
      <c r="T70" s="297"/>
      <c r="U70" s="297"/>
      <c r="V70" s="297"/>
      <c r="W70" s="297"/>
      <c r="X70" s="297"/>
      <c r="Y70" s="297"/>
      <c r="Z70" s="297"/>
      <c r="AA70" s="298"/>
      <c r="AB70" s="221"/>
      <c r="AH70" s="10"/>
      <c r="AI70" s="10"/>
      <c r="AJ70" s="10"/>
    </row>
    <row r="71" spans="1:37" ht="54" thickTop="1" x14ac:dyDescent="0.3">
      <c r="A71" s="207" t="s">
        <v>154</v>
      </c>
      <c r="B71" s="12"/>
      <c r="C71" s="12"/>
      <c r="D71" s="12"/>
      <c r="E71" s="12"/>
      <c r="F71" s="12"/>
      <c r="G71" s="12"/>
      <c r="H71" s="12"/>
      <c r="I71" s="12"/>
      <c r="J71" s="12"/>
      <c r="K71" s="12"/>
      <c r="L71" s="12"/>
      <c r="M71" s="12"/>
      <c r="N71" s="12"/>
      <c r="O71" s="12"/>
      <c r="P71" s="12"/>
      <c r="Q71" s="12"/>
      <c r="R71" s="12"/>
      <c r="S71" s="12"/>
      <c r="T71" s="12"/>
      <c r="U71" s="12"/>
      <c r="V71" s="12"/>
      <c r="W71" s="12"/>
      <c r="X71" s="12"/>
      <c r="Y71" s="12"/>
      <c r="Z71" s="12"/>
      <c r="AA71" s="12"/>
      <c r="AB71" s="212"/>
      <c r="AG71" s="193" t="s">
        <v>155</v>
      </c>
    </row>
    <row r="72" spans="1:37" x14ac:dyDescent="0.25">
      <c r="A72" s="222"/>
      <c r="B72" s="176" t="str">
        <f t="shared" ref="B72:AA72" si="28">+B$5</f>
        <v>"GHGRP Facility Name"</v>
      </c>
      <c r="C72" s="176" t="str">
        <f t="shared" si="28"/>
        <v>"GHGRP Facility Name"</v>
      </c>
      <c r="D72" s="176" t="str">
        <f t="shared" si="28"/>
        <v>"GHGRP Facility Name"</v>
      </c>
      <c r="E72" s="176" t="str">
        <f t="shared" si="28"/>
        <v>"GHGRP Facility Name"</v>
      </c>
      <c r="F72" s="176" t="str">
        <f t="shared" si="28"/>
        <v>"GHGRP Facility Name"</v>
      </c>
      <c r="G72" s="176" t="str">
        <f t="shared" si="28"/>
        <v>"GHGRP Facility Name"</v>
      </c>
      <c r="H72" s="176" t="str">
        <f t="shared" si="28"/>
        <v>"GHGRP Facility Name"</v>
      </c>
      <c r="I72" s="176" t="str">
        <f t="shared" si="28"/>
        <v>"GHGRP Facility Name"</v>
      </c>
      <c r="J72" s="176" t="str">
        <f t="shared" si="28"/>
        <v>"GHGRP Facility Name"</v>
      </c>
      <c r="K72" s="176" t="str">
        <f t="shared" si="28"/>
        <v>"GHGRP Facility Name"</v>
      </c>
      <c r="L72" s="176" t="str">
        <f t="shared" si="28"/>
        <v>"GHGRP Facility Name"</v>
      </c>
      <c r="M72" s="176" t="str">
        <f t="shared" si="28"/>
        <v>"GHGRP Facility Name"</v>
      </c>
      <c r="N72" s="176" t="str">
        <f t="shared" si="28"/>
        <v>"GHGRP Facility Name"</v>
      </c>
      <c r="O72" s="176" t="str">
        <f t="shared" si="28"/>
        <v>"GHGRP Facility Name"</v>
      </c>
      <c r="P72" s="176" t="str">
        <f t="shared" si="28"/>
        <v>"GHGRP Facility Name"</v>
      </c>
      <c r="Q72" s="176" t="str">
        <f t="shared" si="28"/>
        <v>"GHGRP Facility Name"</v>
      </c>
      <c r="R72" s="176" t="str">
        <f t="shared" si="28"/>
        <v>"GHGRP Facility Name"</v>
      </c>
      <c r="S72" s="176" t="str">
        <f t="shared" si="28"/>
        <v>"GHGRP Facility Name"</v>
      </c>
      <c r="T72" s="176" t="str">
        <f t="shared" si="28"/>
        <v>"GHGRP Facility Name"</v>
      </c>
      <c r="U72" s="176" t="str">
        <f t="shared" si="28"/>
        <v>"GHGRP Facility Name"</v>
      </c>
      <c r="V72" s="176" t="str">
        <f t="shared" si="28"/>
        <v>"GHGRP Facility Name"</v>
      </c>
      <c r="W72" s="176" t="str">
        <f t="shared" si="28"/>
        <v>"GHGRP Facility Name"</v>
      </c>
      <c r="X72" s="176" t="str">
        <f t="shared" si="28"/>
        <v>"GHGRP Facility Name"</v>
      </c>
      <c r="Y72" s="176" t="str">
        <f t="shared" si="28"/>
        <v>"GHGRP Facility Name"</v>
      </c>
      <c r="Z72" s="176" t="str">
        <f t="shared" si="28"/>
        <v>"GHGRP Facility Name"</v>
      </c>
      <c r="AA72" s="176" t="str">
        <f t="shared" si="28"/>
        <v>"GHGRP Facility Name"</v>
      </c>
      <c r="AB72" s="213" t="s">
        <v>156</v>
      </c>
      <c r="AC72" s="3"/>
      <c r="AG72" s="223"/>
    </row>
    <row r="73" spans="1:37" ht="40.200000000000003" thickBot="1" x14ac:dyDescent="0.3">
      <c r="A73" s="224" t="s">
        <v>157</v>
      </c>
      <c r="B73" s="225" t="str">
        <f>IFERROR(B59/(B67*'Emission Factor References'!$D$11),"Needs Data")</f>
        <v>Needs Data</v>
      </c>
      <c r="C73" s="225" t="str">
        <f>IFERROR(C59/(C67*'Emission Factor References'!$D$11),"Needs Data")</f>
        <v>Needs Data</v>
      </c>
      <c r="D73" s="225" t="str">
        <f>IFERROR(D59/(D67*'Emission Factor References'!$D$11),"Needs Data")</f>
        <v>Needs Data</v>
      </c>
      <c r="E73" s="225" t="str">
        <f>IFERROR(E59/(E67*'Emission Factor References'!$D$11),"Needs Data")</f>
        <v>Needs Data</v>
      </c>
      <c r="F73" s="225" t="str">
        <f>IFERROR(F59/(F67*'Emission Factor References'!$D$11),"Needs Data")</f>
        <v>Needs Data</v>
      </c>
      <c r="G73" s="225" t="str">
        <f>IFERROR(G59/(G67*'Emission Factor References'!$D$11),"Needs Data")</f>
        <v>Needs Data</v>
      </c>
      <c r="H73" s="225" t="str">
        <f>IFERROR(H59/(H67*'Emission Factor References'!$D$11),"Needs Data")</f>
        <v>Needs Data</v>
      </c>
      <c r="I73" s="225" t="str">
        <f>IFERROR(I59/(I67*'Emission Factor References'!$D$11),"Needs Data")</f>
        <v>Needs Data</v>
      </c>
      <c r="J73" s="225" t="str">
        <f>IFERROR(J59/(J67*'Emission Factor References'!$D$11),"Needs Data")</f>
        <v>Needs Data</v>
      </c>
      <c r="K73" s="225" t="str">
        <f>IFERROR(K59/(K67*'Emission Factor References'!$D$11),"Needs Data")</f>
        <v>Needs Data</v>
      </c>
      <c r="L73" s="225" t="str">
        <f>IFERROR(L59/(L67*'Emission Factor References'!$D$11),"Needs Data")</f>
        <v>Needs Data</v>
      </c>
      <c r="M73" s="225" t="str">
        <f>IFERROR(M59/(M67*'Emission Factor References'!$D$11),"Needs Data")</f>
        <v>Needs Data</v>
      </c>
      <c r="N73" s="225" t="str">
        <f>IFERROR(N59/(N67*'Emission Factor References'!$D$11),"Needs Data")</f>
        <v>Needs Data</v>
      </c>
      <c r="O73" s="225" t="str">
        <f>IFERROR(O59/(O67*'Emission Factor References'!$D$11),"Needs Data")</f>
        <v>Needs Data</v>
      </c>
      <c r="P73" s="225" t="str">
        <f>IFERROR(P59/(P67*'Emission Factor References'!$D$11),"Needs Data")</f>
        <v>Needs Data</v>
      </c>
      <c r="Q73" s="225" t="str">
        <f>IFERROR(Q59/(Q67*'Emission Factor References'!$D$11),"Needs Data")</f>
        <v>Needs Data</v>
      </c>
      <c r="R73" s="225" t="str">
        <f>IFERROR(R59/(R67*'Emission Factor References'!$D$11),"Needs Data")</f>
        <v>Needs Data</v>
      </c>
      <c r="S73" s="225" t="str">
        <f>IFERROR(S59/(S67*'Emission Factor References'!$D$11),"Needs Data")</f>
        <v>Needs Data</v>
      </c>
      <c r="T73" s="225" t="str">
        <f>IFERROR(T59/(T67*'Emission Factor References'!$D$11),"Needs Data")</f>
        <v>Needs Data</v>
      </c>
      <c r="U73" s="225" t="str">
        <f>IFERROR(U59/(U67*'Emission Factor References'!$D$11),"Needs Data")</f>
        <v>Needs Data</v>
      </c>
      <c r="V73" s="225" t="str">
        <f>IFERROR(V59/(V67*'Emission Factor References'!$D$11),"Needs Data")</f>
        <v>Needs Data</v>
      </c>
      <c r="W73" s="225" t="str">
        <f>IFERROR(W59/(W67*'Emission Factor References'!$D$11),"Needs Data")</f>
        <v>Needs Data</v>
      </c>
      <c r="X73" s="225" t="str">
        <f>IFERROR(X59/(X67*'Emission Factor References'!$D$11),"Needs Data")</f>
        <v>Needs Data</v>
      </c>
      <c r="Y73" s="225" t="str">
        <f>IFERROR(Y59/(Y67*'Emission Factor References'!$D$11),"Needs Data")</f>
        <v>Needs Data</v>
      </c>
      <c r="Z73" s="225" t="str">
        <f>IFERROR(Z59/(Z67*'Emission Factor References'!$D$11),"Needs Data")</f>
        <v>Needs Data</v>
      </c>
      <c r="AA73" s="225" t="str">
        <f>IFERROR(AA59/(AA67*'Emission Factor References'!$D$11),"Needs Data")</f>
        <v>Needs Data</v>
      </c>
      <c r="AB73" s="226" t="s">
        <v>158</v>
      </c>
      <c r="AC73" s="3"/>
      <c r="AG73" s="194">
        <f>SUM(B73:AA73)</f>
        <v>0</v>
      </c>
    </row>
    <row r="74" spans="1:37" ht="53.4" customHeight="1" thickTop="1" thickBot="1" x14ac:dyDescent="0.3">
      <c r="A74" s="71" t="s">
        <v>159</v>
      </c>
      <c r="B74" s="293" t="str">
        <f>IFERROR(B60/(B68*'Emission Factor References'!$D$11),"Needs Data")</f>
        <v>Needs Data</v>
      </c>
      <c r="C74" s="294"/>
      <c r="D74" s="294"/>
      <c r="E74" s="294"/>
      <c r="F74" s="294"/>
      <c r="G74" s="294"/>
      <c r="H74" s="294"/>
      <c r="I74" s="294"/>
      <c r="J74" s="294"/>
      <c r="K74" s="294"/>
      <c r="L74" s="294"/>
      <c r="M74" s="294"/>
      <c r="N74" s="294"/>
      <c r="O74" s="294"/>
      <c r="P74" s="294"/>
      <c r="Q74" s="294"/>
      <c r="R74" s="294"/>
      <c r="S74" s="294"/>
      <c r="T74" s="294"/>
      <c r="U74" s="294"/>
      <c r="V74" s="294"/>
      <c r="W74" s="294"/>
      <c r="X74" s="294"/>
      <c r="Y74" s="294"/>
      <c r="Z74" s="294"/>
      <c r="AA74" s="295"/>
      <c r="AB74" s="157" t="s">
        <v>160</v>
      </c>
      <c r="AC74" s="3"/>
      <c r="AG74" s="220" t="e">
        <f>IF(SUM(B59:AA59)/(AG67*'Emission Factor References'!$D$27)=B74,"CORRECT","ERROR")</f>
        <v>#DIV/0!</v>
      </c>
      <c r="AH74" s="285" t="s">
        <v>161</v>
      </c>
      <c r="AI74" s="285"/>
      <c r="AJ74" s="285"/>
      <c r="AK74" s="286"/>
    </row>
    <row r="75" spans="1:37" ht="14.7" customHeight="1" thickTop="1" x14ac:dyDescent="0.3">
      <c r="AB75"/>
      <c r="AC75" s="227"/>
    </row>
    <row r="76" spans="1:37" ht="14.7" customHeight="1" x14ac:dyDescent="0.3">
      <c r="AB76"/>
    </row>
    <row r="77" spans="1:37" ht="14.7" customHeight="1" x14ac:dyDescent="0.3">
      <c r="AB77"/>
    </row>
    <row r="78" spans="1:37" x14ac:dyDescent="0.25">
      <c r="A78" s="3"/>
      <c r="B78" s="1"/>
      <c r="AC78" s="3"/>
    </row>
    <row r="79" spans="1:37" ht="30" customHeight="1" x14ac:dyDescent="0.25">
      <c r="A79" s="3"/>
      <c r="B79" s="1"/>
      <c r="AC79" s="3"/>
    </row>
    <row r="80" spans="1:37" ht="12.6" customHeight="1" x14ac:dyDescent="0.25">
      <c r="A80" s="3"/>
      <c r="B80" s="1"/>
      <c r="AC80" s="3"/>
    </row>
    <row r="81" spans="1:29" ht="30" customHeight="1" x14ac:dyDescent="0.25">
      <c r="A81" s="3"/>
      <c r="B81" s="1"/>
      <c r="AC81" s="3"/>
    </row>
    <row r="82" spans="1:29" ht="30" customHeight="1" x14ac:dyDescent="0.25">
      <c r="A82" s="3"/>
      <c r="B82" s="1"/>
      <c r="AC82" s="3"/>
    </row>
    <row r="83" spans="1:29" ht="30" customHeight="1" x14ac:dyDescent="0.3">
      <c r="A83" s="3"/>
      <c r="B83"/>
      <c r="C83"/>
      <c r="D83"/>
      <c r="E83"/>
      <c r="AC83" s="3"/>
    </row>
    <row r="84" spans="1:29" ht="30" customHeight="1" x14ac:dyDescent="0.25">
      <c r="A84" s="3"/>
      <c r="B84" s="1"/>
      <c r="AC84" s="3"/>
    </row>
    <row r="85" spans="1:29" ht="30" customHeight="1" x14ac:dyDescent="0.25">
      <c r="A85" s="3"/>
      <c r="B85" s="1"/>
      <c r="AC85" s="3"/>
    </row>
    <row r="86" spans="1:29" ht="30" customHeight="1" x14ac:dyDescent="0.25">
      <c r="A86" s="3"/>
      <c r="B86" s="1"/>
      <c r="AC86" s="3"/>
    </row>
    <row r="87" spans="1:29" ht="30" customHeight="1" x14ac:dyDescent="0.25">
      <c r="A87" s="3"/>
      <c r="B87" s="1"/>
      <c r="AC87" s="3"/>
    </row>
    <row r="88" spans="1:29" ht="30" customHeight="1" x14ac:dyDescent="0.25">
      <c r="A88" s="3"/>
      <c r="B88" s="1"/>
      <c r="AC88" s="3"/>
    </row>
    <row r="90" spans="1:29" x14ac:dyDescent="0.25">
      <c r="A90" s="25"/>
    </row>
  </sheetData>
  <sheetProtection algorithmName="SHA-512" hashValue="a0koTtf3JYuLD21luAL30eAjfq35wgLhWPdmm7FS7WbtkoeOnfWpb9lukWTJLEgjZut+Gfc/gRRLXCru0vVfew==" saltValue="ik5OTrdGN1pTEcNFoinYHA==" spinCount="100000" sheet="1" objects="1" scenarios="1" formatColumns="0" formatRows="0"/>
  <mergeCells count="25">
    <mergeCell ref="B1:E1"/>
    <mergeCell ref="AH60:AK60"/>
    <mergeCell ref="A49:AA49"/>
    <mergeCell ref="B4:AA4"/>
    <mergeCell ref="B68:AA68"/>
    <mergeCell ref="AB65:AC65"/>
    <mergeCell ref="AB17:AB18"/>
    <mergeCell ref="AC17:AC18"/>
    <mergeCell ref="AB28:AC28"/>
    <mergeCell ref="AH68:AK68"/>
    <mergeCell ref="B74:AA74"/>
    <mergeCell ref="A70:AA70"/>
    <mergeCell ref="A2:AA2"/>
    <mergeCell ref="A30:AA30"/>
    <mergeCell ref="A37:AA37"/>
    <mergeCell ref="B32:AA32"/>
    <mergeCell ref="B39:AA39"/>
    <mergeCell ref="B60:AA60"/>
    <mergeCell ref="A44:AA44"/>
    <mergeCell ref="A62:AA62"/>
    <mergeCell ref="AH74:AK74"/>
    <mergeCell ref="AB68:AC68"/>
    <mergeCell ref="AB64:AC64"/>
    <mergeCell ref="AB66:AC66"/>
    <mergeCell ref="AB67:AC67"/>
  </mergeCells>
  <hyperlinks>
    <hyperlink ref="AB6" location="'GHGRP Ref &amp; Methodology'!B6" display="GHGRP Reference" xr:uid="{E2A727A3-F3F6-46E1-BCA0-D2F51051FBC2}"/>
    <hyperlink ref="AC6" location="'GHGRP Ref &amp; Methodology'!C6" display="Description" xr:uid="{F3BFE7CE-2AE0-4927-A862-41C380A7C9F7}"/>
    <hyperlink ref="AB7" location="'GHGRP Ref &amp; Methodology'!B7" display="GHGRP Reference" xr:uid="{8998AED5-91EB-4328-AA83-4B772F6FEAF5}"/>
    <hyperlink ref="AB8" location="'GHGRP Ref &amp; Methodology'!B8" display="GHGRP Reference" xr:uid="{2AF27AEF-4429-4861-A05C-190FD0BA8368}"/>
    <hyperlink ref="AB9" location="'GHGRP Ref &amp; Methodology'!B9" display="GHGRP Reference" xr:uid="{00AB3512-95C1-4376-AE3F-F07D2BDAE450}"/>
    <hyperlink ref="AB10" location="'GHGRP Ref &amp; Methodology'!B10" display="GHGRP Reference" xr:uid="{7A206873-1FE8-4B7F-8E35-A38DD3702022}"/>
    <hyperlink ref="AC7" location="'GHGRP Ref &amp; Methodology'!C7" display="Description" xr:uid="{CC9135AC-F10F-4F61-8B60-C296B9EB7C0E}"/>
    <hyperlink ref="AC8" location="'GHGRP Ref &amp; Methodology'!C8" display="Description" xr:uid="{F3726644-4B4A-44FF-A863-90544E2AA26D}"/>
    <hyperlink ref="AC9" location="'GHGRP Ref &amp; Methodology'!C9" display="Description" xr:uid="{9CD91394-0BDA-4CFB-84DD-B9D9F54075D2}"/>
    <hyperlink ref="AC10" location="'GHGRP Ref &amp; Methodology'!C10" display="Description" xr:uid="{E0D9CE86-927C-4D5A-A7FE-A25AADEBCB74}"/>
    <hyperlink ref="AB11" location="'GHGRP Ref &amp; Methodology'!B11" display="GHGRP Reference" xr:uid="{B2966773-1F4B-4884-80B6-116C4503B30E}"/>
    <hyperlink ref="AC11" location="'GHGRP Ref &amp; Methodology'!C11" display="Description" xr:uid="{DAA5D4E1-C524-4732-9405-26DC46AFA28A}"/>
    <hyperlink ref="AB12" location="'GHGRP Ref &amp; Methodology'!B12" display="GHGRP Reference" xr:uid="{35DFDE35-4524-4455-9C9C-1BE4B62EE70E}"/>
    <hyperlink ref="AC12" location="'GHGRP Ref &amp; Methodology'!C12" display="Description" xr:uid="{5AC38248-C3F7-48C6-BE51-E7328457DF4B}"/>
    <hyperlink ref="AB13" location="'GHGRP Ref &amp; Methodology'!B13" display="GHGRP Reference" xr:uid="{3138D43A-65EF-4A4C-8FA8-D4EB3954E328}"/>
    <hyperlink ref="AC13" location="'GHGRP Ref &amp; Methodology'!C13" display="Description" xr:uid="{C77CD18C-5A49-4F2B-A9BE-2961E5B924D9}"/>
    <hyperlink ref="AB14" location="'GHGRP Ref &amp; Methodology'!B14" display="GHGRP Reference" xr:uid="{DD3A187C-346C-4B67-BA3C-F5A242C4501B}"/>
    <hyperlink ref="AC14" location="'GHGRP Ref &amp; Methodology'!C14" display="Description" xr:uid="{9E05A183-A82E-4408-BBAA-9D065C19AB3F}"/>
    <hyperlink ref="AB15" location="'GHGRP Ref &amp; Methodology'!B15" display="GHGRP Reference" xr:uid="{E839BCA8-E69A-4204-867C-B39CC359382C}"/>
    <hyperlink ref="AC15" location="'GHGRP Ref &amp; Methodology'!C15" display="Description" xr:uid="{62A9E196-DC73-4625-B6ED-30991008D968}"/>
    <hyperlink ref="AB16" location="'GHGRP Ref &amp; Methodology'!B16" display="GHGRP Reference" xr:uid="{2330A270-9012-4E0E-9728-86708511DFB2}"/>
    <hyperlink ref="AC16" location="'GHGRP Ref &amp; Methodology'!C16" display="Description" xr:uid="{66E37A8D-69FD-4491-8286-B8ADE60777C1}"/>
    <hyperlink ref="AB17" location="'GHGRP Ref &amp; Methodology'!B6" display="GHGRP Reference" xr:uid="{875FAF59-6E93-4FB6-8C32-73E67AB7A2EB}"/>
    <hyperlink ref="AC17" location="'GHGRP Ref &amp; Methodology'!C19" display="Description" xr:uid="{C717AF07-A7DC-481A-9D57-EB9E3BD16C12}"/>
    <hyperlink ref="AB19" location="'GHGRP Ref &amp; Methodology'!B21" display="GHGRP Reference" xr:uid="{8C4363AA-2FC5-4BFD-832D-0A48083372E9}"/>
    <hyperlink ref="AC19" location="'GHGRP Ref &amp; Methodology'!C21" display="Description" xr:uid="{71D29E48-7793-4BCE-B811-F883695AECED}"/>
    <hyperlink ref="AB20" location="'GHGRP Ref &amp; Methodology'!B22" display="GHGRP Reference" xr:uid="{9EAABD1F-CFF7-427A-9023-91185EB20EFD}"/>
    <hyperlink ref="AB21" location="'GHGRP Ref &amp; Methodology'!B23" display="GHGRP Reference" xr:uid="{49C5155E-A105-4C03-BE5C-BE1FE57BC62C}"/>
    <hyperlink ref="AB22" location="'GHGRP Ref &amp; Methodology'!B24" display="GHGRP Reference" xr:uid="{C36D1361-7C05-40BD-A54B-1F1B3F9579F8}"/>
    <hyperlink ref="AB23" location="'GHGRP Ref &amp; Methodology'!B25" display="GHGRP Reference" xr:uid="{1138C5C4-341A-4B1B-A8A2-C4DE7BFF8F54}"/>
    <hyperlink ref="AB24" location="'GHGRP Ref &amp; Methodology'!B26" display="GHGRP Reference" xr:uid="{8DAE02DC-DD46-4E97-99AC-9AD2A1C7A2B0}"/>
    <hyperlink ref="AB25" location="'GHGRP Ref &amp; Methodology'!B27" display="GHGRP Reference" xr:uid="{CF3BF389-AB07-4607-B8F5-3633E1730C23}"/>
    <hyperlink ref="AB26" location="'GHGRP Ref &amp; Methodology'!B28" display="GHGRP Reference" xr:uid="{AD700FDA-BD52-4357-8A81-2136D467B13F}"/>
    <hyperlink ref="AB27" location="'GHGRP Ref &amp; Methodology'!B29" display="GHGRP Reference" xr:uid="{A63C70C8-7D3F-4507-8DCB-FC40EA7983BD}"/>
    <hyperlink ref="AC20" location="'GHGRP Ref &amp; Methodology'!C22" display="Description" xr:uid="{82AFE31D-8023-47FF-899C-38EAEFC5DA5D}"/>
    <hyperlink ref="AC21" location="'GHGRP Ref &amp; Methodology'!C23" display="Description" xr:uid="{EC183A37-4FD4-4839-B8FA-CCFE6661AD4A}"/>
    <hyperlink ref="AC22" location="'GHGRP Ref &amp; Methodology'!C24" display="Description" xr:uid="{13F35810-B5E8-468E-B14F-4CAA917E2E85}"/>
    <hyperlink ref="AC23" location="'GHGRP Ref &amp; Methodology'!C25" display="Description" xr:uid="{296F79E0-D8B8-49E5-8723-C20B7F2C107C}"/>
    <hyperlink ref="AC24" location="'GHGRP Ref &amp; Methodology'!C26" display="Description" xr:uid="{E181FB6D-6B7B-42C9-AF14-E601F35A0CC6}"/>
    <hyperlink ref="AC25" location="'GHGRP Ref &amp; Methodology'!C27" display="Description" xr:uid="{2F3A5F42-3B85-4877-AE19-7FB7DE690C03}"/>
    <hyperlink ref="AC26" location="'GHGRP Ref &amp; Methodology'!C28" display="Description" xr:uid="{E0AEBEFB-D791-4566-A571-A94507898B65}"/>
    <hyperlink ref="AC27" location="'GHGRP Ref &amp; Methodology'!C29" display="Description" xr:uid="{9449D9A6-5EA1-426D-8B4A-70005296374E}"/>
    <hyperlink ref="AB17:AB18" location="'GHGRP Ref &amp; Methodology'!B19" display="GHGRP Reference" xr:uid="{259B13B7-7407-4327-97C8-B321B24B4BDA}"/>
  </hyperlinks>
  <pageMargins left="0.7" right="0.7" top="0.75" bottom="0.75" header="0.3" footer="0.3"/>
  <pageSetup orientation="portrait" horizontalDpi="300"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CBDBAC-DCD6-4921-842F-A37C6AF3971C}">
  <sheetPr codeName="Sheet6">
    <tabColor theme="8"/>
  </sheetPr>
  <dimension ref="A1:AK90"/>
  <sheetViews>
    <sheetView zoomScale="85" zoomScaleNormal="85" workbookViewId="0">
      <pane xSplit="1" ySplit="5" topLeftCell="C6" activePane="bottomRight" state="frozen"/>
      <selection pane="topRight" activeCell="B1" sqref="B1"/>
      <selection pane="bottomLeft" activeCell="A6" sqref="A6"/>
      <selection pane="bottomRight" activeCell="F8" sqref="F8"/>
    </sheetView>
  </sheetViews>
  <sheetFormatPr defaultColWidth="8.5546875" defaultRowHeight="13.2" x14ac:dyDescent="0.25"/>
  <cols>
    <col min="1" max="1" width="48.33203125" style="1" customWidth="1"/>
    <col min="2" max="10" width="27.33203125" style="3" customWidth="1"/>
    <col min="11" max="27" width="27.33203125" style="3" hidden="1" customWidth="1"/>
    <col min="28" max="28" width="51.33203125" style="3" customWidth="1"/>
    <col min="29" max="29" width="69.44140625" style="1" customWidth="1"/>
    <col min="30" max="32" width="8.5546875" style="3"/>
    <col min="33" max="33" width="44.6640625" style="3" customWidth="1"/>
    <col min="34" max="36" width="8.5546875" style="3"/>
    <col min="37" max="37" width="13" style="3" customWidth="1"/>
    <col min="38" max="16384" width="8.5546875" style="3"/>
  </cols>
  <sheetData>
    <row r="1" spans="1:33" ht="99.75" customHeight="1" thickTop="1" thickBot="1" x14ac:dyDescent="0.3">
      <c r="A1" s="164" t="str">
        <f>IF('Company Information'!$B$8&lt;&gt;"","Company:  "&amp;'Company Information'!$B$8, "Company: "&amp;"No Entry")</f>
        <v>Company:  Onshore Production Example Company</v>
      </c>
      <c r="B1" s="314" t="s">
        <v>162</v>
      </c>
      <c r="C1" s="315"/>
      <c r="D1" s="315"/>
      <c r="E1" s="316"/>
      <c r="F1" s="228"/>
      <c r="G1" s="228"/>
      <c r="H1" s="228"/>
      <c r="I1" s="228"/>
      <c r="J1" s="228"/>
      <c r="K1" s="228"/>
      <c r="L1" s="228"/>
      <c r="M1" s="228"/>
      <c r="N1" s="228"/>
      <c r="O1" s="228"/>
      <c r="P1" s="228"/>
      <c r="Q1" s="228"/>
      <c r="R1" s="228"/>
      <c r="S1" s="228"/>
      <c r="T1" s="228"/>
      <c r="U1" s="228"/>
      <c r="V1" s="228"/>
      <c r="W1" s="228"/>
      <c r="X1" s="228"/>
      <c r="Y1" s="228"/>
      <c r="Z1" s="228"/>
      <c r="AA1" s="228"/>
      <c r="AB1" s="167" t="s">
        <v>163</v>
      </c>
      <c r="AC1" s="168"/>
    </row>
    <row r="2" spans="1:33" ht="21.75" customHeight="1" thickTop="1" thickBot="1" x14ac:dyDescent="0.35">
      <c r="A2" s="299" t="s">
        <v>164</v>
      </c>
      <c r="B2" s="300"/>
      <c r="C2" s="300"/>
      <c r="D2" s="300"/>
      <c r="E2" s="300"/>
      <c r="F2" s="300"/>
      <c r="G2" s="300"/>
      <c r="H2" s="300"/>
      <c r="I2" s="300"/>
      <c r="J2" s="300"/>
      <c r="K2" s="300"/>
      <c r="L2" s="300"/>
      <c r="M2" s="300"/>
      <c r="N2" s="300"/>
      <c r="O2" s="300"/>
      <c r="P2" s="300"/>
      <c r="Q2" s="300"/>
      <c r="R2" s="300"/>
      <c r="S2" s="300"/>
      <c r="T2" s="300"/>
      <c r="U2" s="300"/>
      <c r="V2" s="300"/>
      <c r="W2" s="300"/>
      <c r="X2" s="300"/>
      <c r="Y2" s="300"/>
      <c r="Z2" s="300"/>
      <c r="AA2" s="301"/>
      <c r="AB2"/>
      <c r="AC2" s="169"/>
    </row>
    <row r="3" spans="1:33" ht="21" customHeight="1" thickTop="1" thickBot="1" x14ac:dyDescent="0.35">
      <c r="A3" s="170" t="s">
        <v>61</v>
      </c>
      <c r="B3" s="171"/>
      <c r="C3" s="171"/>
      <c r="D3" s="171"/>
      <c r="E3" s="171"/>
      <c r="F3" s="171"/>
      <c r="G3" s="171"/>
      <c r="H3" s="171"/>
      <c r="I3" s="171"/>
      <c r="J3" s="171"/>
      <c r="K3" s="171"/>
      <c r="L3" s="171"/>
      <c r="M3" s="171"/>
      <c r="N3" s="171"/>
      <c r="O3" s="171"/>
      <c r="P3" s="171"/>
      <c r="Q3" s="171"/>
      <c r="R3" s="171"/>
      <c r="S3" s="171"/>
      <c r="T3" s="171"/>
      <c r="U3" s="171"/>
      <c r="V3" s="171"/>
      <c r="W3" s="171"/>
      <c r="X3" s="171"/>
      <c r="Y3" s="171"/>
      <c r="Z3" s="171"/>
      <c r="AA3" s="171"/>
      <c r="AB3" s="170"/>
      <c r="AC3" s="172"/>
      <c r="AD3" s="189"/>
    </row>
    <row r="4" spans="1:33" ht="40.200000000000003" thickTop="1" x14ac:dyDescent="0.25">
      <c r="A4" s="6" t="s">
        <v>62</v>
      </c>
      <c r="B4" s="305" t="s">
        <v>63</v>
      </c>
      <c r="C4" s="306"/>
      <c r="D4" s="306"/>
      <c r="E4" s="306"/>
      <c r="F4" s="306"/>
      <c r="G4" s="306"/>
      <c r="H4" s="306"/>
      <c r="I4" s="306"/>
      <c r="J4" s="306"/>
      <c r="K4" s="306"/>
      <c r="L4" s="306"/>
      <c r="M4" s="306"/>
      <c r="N4" s="306"/>
      <c r="O4" s="306"/>
      <c r="P4" s="306"/>
      <c r="Q4" s="306"/>
      <c r="R4" s="306"/>
      <c r="S4" s="306"/>
      <c r="T4" s="306"/>
      <c r="U4" s="306"/>
      <c r="V4" s="306"/>
      <c r="W4" s="306"/>
      <c r="X4" s="306"/>
      <c r="Y4" s="306"/>
      <c r="Z4" s="306"/>
      <c r="AA4" s="307"/>
      <c r="AB4" s="39" t="s">
        <v>64</v>
      </c>
      <c r="AC4" s="174" t="s">
        <v>65</v>
      </c>
      <c r="AG4" s="193" t="s">
        <v>165</v>
      </c>
    </row>
    <row r="5" spans="1:33" x14ac:dyDescent="0.25">
      <c r="A5" s="6"/>
      <c r="B5" s="176" t="str" cm="1">
        <f t="array" ref="B5:AA5">TRANSPOSE('Company Information'!E11:E36)</f>
        <v>"Non-GHGRP Facility Name"</v>
      </c>
      <c r="C5" s="176" t="str">
        <v>"Non-GHGRP Facility Name"</v>
      </c>
      <c r="D5" s="176" t="str">
        <v>"Non-GHGRP Facility Name"</v>
      </c>
      <c r="E5" s="176" t="str">
        <v>"Non-GHGRP Facility Name"</v>
      </c>
      <c r="F5" s="176" t="str">
        <v>"Non-GHGRP Facility Name"</v>
      </c>
      <c r="G5" s="176" t="str">
        <v>"Non-GHGRP Facility Name"</v>
      </c>
      <c r="H5" s="176" t="str">
        <v>"Non-GHGRP Facility Name"</v>
      </c>
      <c r="I5" s="176" t="str">
        <v>"Non-GHGRP Facility Name"</v>
      </c>
      <c r="J5" s="176" t="str">
        <v>"Non-GHGRP Facility Name"</v>
      </c>
      <c r="K5" s="176" t="str">
        <v>"Non-GHGRP Facility Name"</v>
      </c>
      <c r="L5" s="176" t="str">
        <v>"Non-GHGRP Facility Name"</v>
      </c>
      <c r="M5" s="176" t="str">
        <v>"Non-GHGRP Facility Name"</v>
      </c>
      <c r="N5" s="176" t="str">
        <v>"Non-GHGRP Facility Name"</v>
      </c>
      <c r="O5" s="176" t="str">
        <v>"Non-GHGRP Facility Name"</v>
      </c>
      <c r="P5" s="176" t="str">
        <v>"Non-GHGRP Facility Name"</v>
      </c>
      <c r="Q5" s="176" t="str">
        <v>"Non-GHGRP Facility Name"</v>
      </c>
      <c r="R5" s="176" t="str">
        <v>"Non-GHGRP Facility Name"</v>
      </c>
      <c r="S5" s="176" t="str">
        <v>"Non-GHGRP Facility Name"</v>
      </c>
      <c r="T5" s="176" t="str">
        <v>"Non-GHGRP Facility Name"</v>
      </c>
      <c r="U5" s="176" t="str">
        <v>"Non-GHGRP Facility Name"</v>
      </c>
      <c r="V5" s="176" t="str">
        <v>"Non-GHGRP Facility Name"</v>
      </c>
      <c r="W5" s="176" t="str">
        <v>"Non-GHGRP Facility Name"</v>
      </c>
      <c r="X5" s="176" t="str">
        <v>"Non-GHGRP Facility Name"</v>
      </c>
      <c r="Y5" s="176" t="str">
        <v>"Non-GHGRP Facility Name"</v>
      </c>
      <c r="Z5" s="176" t="str">
        <v>"Non-GHGRP Facility Name"</v>
      </c>
      <c r="AA5" s="176" t="str">
        <v>"Non-GHGRP Facility Name"</v>
      </c>
      <c r="AB5" s="39"/>
      <c r="AC5" s="174"/>
      <c r="AG5" s="194"/>
    </row>
    <row r="6" spans="1:33" ht="26.4" x14ac:dyDescent="0.3">
      <c r="A6" s="181" t="s">
        <v>66</v>
      </c>
      <c r="B6" s="81"/>
      <c r="C6" s="81"/>
      <c r="D6" s="81"/>
      <c r="E6" s="81"/>
      <c r="F6" s="81"/>
      <c r="G6" s="81"/>
      <c r="H6" s="81"/>
      <c r="I6" s="81"/>
      <c r="J6" s="81"/>
      <c r="K6" s="81"/>
      <c r="L6" s="81"/>
      <c r="M6" s="81"/>
      <c r="N6" s="81"/>
      <c r="O6" s="81"/>
      <c r="P6" s="81"/>
      <c r="Q6" s="81"/>
      <c r="R6" s="81"/>
      <c r="S6" s="81"/>
      <c r="T6" s="81"/>
      <c r="U6" s="81"/>
      <c r="V6" s="81"/>
      <c r="W6" s="81"/>
      <c r="X6" s="81"/>
      <c r="Y6" s="81"/>
      <c r="Z6" s="81"/>
      <c r="AA6" s="81"/>
      <c r="AB6" s="184" t="s">
        <v>67</v>
      </c>
      <c r="AC6" s="185" t="s">
        <v>68</v>
      </c>
      <c r="AG6" s="194">
        <f>SUM(B6:AA6)</f>
        <v>0</v>
      </c>
    </row>
    <row r="7" spans="1:33" ht="14.4" x14ac:dyDescent="0.3">
      <c r="A7" s="42" t="s">
        <v>69</v>
      </c>
      <c r="B7" s="81"/>
      <c r="C7" s="81"/>
      <c r="D7" s="81"/>
      <c r="E7" s="81"/>
      <c r="F7" s="81"/>
      <c r="G7" s="81"/>
      <c r="H7" s="81"/>
      <c r="I7" s="81"/>
      <c r="J7" s="81"/>
      <c r="K7" s="81"/>
      <c r="L7" s="81"/>
      <c r="M7" s="81"/>
      <c r="N7" s="81"/>
      <c r="O7" s="81"/>
      <c r="P7" s="81"/>
      <c r="Q7" s="81"/>
      <c r="R7" s="81"/>
      <c r="S7" s="81"/>
      <c r="T7" s="81"/>
      <c r="U7" s="81"/>
      <c r="V7" s="81"/>
      <c r="W7" s="81"/>
      <c r="X7" s="81"/>
      <c r="Y7" s="81"/>
      <c r="Z7" s="81"/>
      <c r="AA7" s="81"/>
      <c r="AB7" s="184" t="s">
        <v>67</v>
      </c>
      <c r="AC7" s="185" t="s">
        <v>68</v>
      </c>
      <c r="AG7" s="194">
        <f>SUM(B7:AA7)</f>
        <v>0</v>
      </c>
    </row>
    <row r="8" spans="1:33" ht="14.4" x14ac:dyDescent="0.3">
      <c r="A8" s="42" t="s">
        <v>70</v>
      </c>
      <c r="B8" s="81"/>
      <c r="C8" s="81"/>
      <c r="D8" s="81"/>
      <c r="E8" s="81"/>
      <c r="F8" s="81"/>
      <c r="G8" s="81"/>
      <c r="H8" s="81"/>
      <c r="I8" s="81"/>
      <c r="J8" s="81"/>
      <c r="K8" s="81"/>
      <c r="L8" s="81"/>
      <c r="M8" s="81"/>
      <c r="N8" s="81"/>
      <c r="O8" s="81"/>
      <c r="P8" s="81"/>
      <c r="Q8" s="81"/>
      <c r="R8" s="81"/>
      <c r="S8" s="81"/>
      <c r="T8" s="81"/>
      <c r="U8" s="81"/>
      <c r="V8" s="81"/>
      <c r="W8" s="81"/>
      <c r="X8" s="81"/>
      <c r="Y8" s="81"/>
      <c r="Z8" s="81"/>
      <c r="AA8" s="81"/>
      <c r="AB8" s="184" t="s">
        <v>67</v>
      </c>
      <c r="AC8" s="185" t="s">
        <v>68</v>
      </c>
      <c r="AG8" s="194">
        <f t="shared" ref="AG8:AG27" si="0">SUM(B8:AA8)</f>
        <v>0</v>
      </c>
    </row>
    <row r="9" spans="1:33" ht="14.4" x14ac:dyDescent="0.3">
      <c r="A9" s="181" t="s">
        <v>71</v>
      </c>
      <c r="B9" s="81"/>
      <c r="C9" s="81"/>
      <c r="D9" s="81"/>
      <c r="E9" s="81"/>
      <c r="F9" s="81"/>
      <c r="G9" s="81"/>
      <c r="H9" s="81"/>
      <c r="I9" s="81"/>
      <c r="J9" s="81"/>
      <c r="K9" s="81"/>
      <c r="L9" s="81"/>
      <c r="M9" s="81"/>
      <c r="N9" s="81"/>
      <c r="O9" s="81"/>
      <c r="P9" s="81"/>
      <c r="Q9" s="81"/>
      <c r="R9" s="81"/>
      <c r="S9" s="81"/>
      <c r="T9" s="81"/>
      <c r="U9" s="81"/>
      <c r="V9" s="81"/>
      <c r="W9" s="81"/>
      <c r="X9" s="81"/>
      <c r="Y9" s="81"/>
      <c r="Z9" s="81"/>
      <c r="AA9" s="81"/>
      <c r="AB9" s="184" t="s">
        <v>67</v>
      </c>
      <c r="AC9" s="185" t="s">
        <v>68</v>
      </c>
      <c r="AG9" s="194">
        <f>SUM(B9:AA9)</f>
        <v>0</v>
      </c>
    </row>
    <row r="10" spans="1:33" ht="26.4" x14ac:dyDescent="0.3">
      <c r="A10" s="15" t="s">
        <v>72</v>
      </c>
      <c r="B10" s="81"/>
      <c r="C10" s="81"/>
      <c r="D10" s="81"/>
      <c r="E10" s="81"/>
      <c r="F10" s="81"/>
      <c r="G10" s="81"/>
      <c r="H10" s="81"/>
      <c r="I10" s="81"/>
      <c r="J10" s="81"/>
      <c r="K10" s="81"/>
      <c r="L10" s="81"/>
      <c r="M10" s="81"/>
      <c r="N10" s="81"/>
      <c r="O10" s="81"/>
      <c r="P10" s="81"/>
      <c r="Q10" s="81"/>
      <c r="R10" s="81"/>
      <c r="S10" s="81"/>
      <c r="T10" s="81"/>
      <c r="U10" s="81"/>
      <c r="V10" s="81"/>
      <c r="W10" s="81"/>
      <c r="X10" s="81"/>
      <c r="Y10" s="81"/>
      <c r="Z10" s="81"/>
      <c r="AA10" s="81"/>
      <c r="AB10" s="184" t="s">
        <v>67</v>
      </c>
      <c r="AC10" s="185" t="s">
        <v>68</v>
      </c>
      <c r="AG10" s="194">
        <f t="shared" si="0"/>
        <v>0</v>
      </c>
    </row>
    <row r="11" spans="1:33" ht="14.4" x14ac:dyDescent="0.3">
      <c r="A11" s="42" t="s">
        <v>73</v>
      </c>
      <c r="B11" s="81"/>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184" t="s">
        <v>67</v>
      </c>
      <c r="AC11" s="185" t="s">
        <v>68</v>
      </c>
      <c r="AG11" s="194">
        <f t="shared" si="0"/>
        <v>0</v>
      </c>
    </row>
    <row r="12" spans="1:33" ht="14.4" x14ac:dyDescent="0.3">
      <c r="A12" s="42" t="s">
        <v>74</v>
      </c>
      <c r="B12" s="81"/>
      <c r="C12" s="81"/>
      <c r="D12" s="81"/>
      <c r="E12" s="81"/>
      <c r="F12" s="81"/>
      <c r="G12" s="81"/>
      <c r="H12" s="81"/>
      <c r="I12" s="81"/>
      <c r="J12" s="81"/>
      <c r="K12" s="81"/>
      <c r="L12" s="81"/>
      <c r="M12" s="81"/>
      <c r="N12" s="81"/>
      <c r="O12" s="81"/>
      <c r="P12" s="81"/>
      <c r="Q12" s="81"/>
      <c r="R12" s="81"/>
      <c r="S12" s="81"/>
      <c r="T12" s="81"/>
      <c r="U12" s="81"/>
      <c r="V12" s="81"/>
      <c r="W12" s="81"/>
      <c r="X12" s="81"/>
      <c r="Y12" s="81"/>
      <c r="Z12" s="81"/>
      <c r="AA12" s="81"/>
      <c r="AB12" s="184" t="s">
        <v>67</v>
      </c>
      <c r="AC12" s="185" t="s">
        <v>68</v>
      </c>
      <c r="AG12" s="194">
        <f t="shared" si="0"/>
        <v>0</v>
      </c>
    </row>
    <row r="13" spans="1:33" ht="14.4" x14ac:dyDescent="0.3">
      <c r="A13" s="15" t="s">
        <v>75</v>
      </c>
      <c r="B13" s="81"/>
      <c r="C13" s="81"/>
      <c r="D13" s="81"/>
      <c r="E13" s="81"/>
      <c r="F13" s="81"/>
      <c r="G13" s="81"/>
      <c r="H13" s="81"/>
      <c r="I13" s="81"/>
      <c r="J13" s="81"/>
      <c r="K13" s="81"/>
      <c r="L13" s="81"/>
      <c r="M13" s="81"/>
      <c r="N13" s="81"/>
      <c r="O13" s="81"/>
      <c r="P13" s="81"/>
      <c r="Q13" s="81"/>
      <c r="R13" s="81"/>
      <c r="S13" s="81"/>
      <c r="T13" s="81"/>
      <c r="U13" s="81"/>
      <c r="V13" s="81"/>
      <c r="W13" s="81"/>
      <c r="X13" s="81"/>
      <c r="Y13" s="81"/>
      <c r="Z13" s="81"/>
      <c r="AA13" s="81"/>
      <c r="AB13" s="184" t="s">
        <v>67</v>
      </c>
      <c r="AC13" s="185" t="s">
        <v>68</v>
      </c>
      <c r="AG13" s="194">
        <f>SUM(B13:AA13)</f>
        <v>0</v>
      </c>
    </row>
    <row r="14" spans="1:33" ht="14.4" x14ac:dyDescent="0.3">
      <c r="A14" s="42" t="s">
        <v>76</v>
      </c>
      <c r="B14" s="81"/>
      <c r="C14" s="81"/>
      <c r="D14" s="81"/>
      <c r="E14" s="81"/>
      <c r="F14" s="81"/>
      <c r="G14" s="81"/>
      <c r="H14" s="81"/>
      <c r="I14" s="81"/>
      <c r="J14" s="81"/>
      <c r="K14" s="81"/>
      <c r="L14" s="81"/>
      <c r="M14" s="81"/>
      <c r="N14" s="81"/>
      <c r="O14" s="81"/>
      <c r="P14" s="81"/>
      <c r="Q14" s="81"/>
      <c r="R14" s="81"/>
      <c r="S14" s="81"/>
      <c r="T14" s="81"/>
      <c r="U14" s="81"/>
      <c r="V14" s="81"/>
      <c r="W14" s="81"/>
      <c r="X14" s="81"/>
      <c r="Y14" s="81"/>
      <c r="Z14" s="81"/>
      <c r="AA14" s="81"/>
      <c r="AB14" s="184" t="s">
        <v>67</v>
      </c>
      <c r="AC14" s="185" t="s">
        <v>68</v>
      </c>
      <c r="AG14" s="194">
        <f t="shared" si="0"/>
        <v>0</v>
      </c>
    </row>
    <row r="15" spans="1:33" ht="14.4" x14ac:dyDescent="0.3">
      <c r="A15" s="42" t="s">
        <v>77</v>
      </c>
      <c r="B15" s="81"/>
      <c r="C15" s="81"/>
      <c r="D15" s="81"/>
      <c r="E15" s="81"/>
      <c r="F15" s="81"/>
      <c r="G15" s="81"/>
      <c r="H15" s="81"/>
      <c r="I15" s="81"/>
      <c r="J15" s="81"/>
      <c r="K15" s="81"/>
      <c r="L15" s="81"/>
      <c r="M15" s="81"/>
      <c r="N15" s="81"/>
      <c r="O15" s="81"/>
      <c r="P15" s="81"/>
      <c r="Q15" s="81"/>
      <c r="R15" s="81"/>
      <c r="S15" s="81"/>
      <c r="T15" s="81"/>
      <c r="U15" s="81"/>
      <c r="V15" s="81"/>
      <c r="W15" s="81"/>
      <c r="X15" s="81"/>
      <c r="Y15" s="81"/>
      <c r="Z15" s="81"/>
      <c r="AA15" s="81"/>
      <c r="AB15" s="184" t="s">
        <v>67</v>
      </c>
      <c r="AC15" s="185" t="s">
        <v>68</v>
      </c>
      <c r="AG15" s="194">
        <f t="shared" si="0"/>
        <v>0</v>
      </c>
    </row>
    <row r="16" spans="1:33" ht="14.4" x14ac:dyDescent="0.3">
      <c r="A16" s="15" t="s">
        <v>78</v>
      </c>
      <c r="B16" s="81"/>
      <c r="C16" s="81"/>
      <c r="D16" s="81"/>
      <c r="E16" s="81"/>
      <c r="F16" s="81"/>
      <c r="G16" s="81"/>
      <c r="H16" s="81"/>
      <c r="I16" s="81"/>
      <c r="J16" s="81"/>
      <c r="K16" s="81"/>
      <c r="L16" s="81"/>
      <c r="M16" s="81"/>
      <c r="N16" s="81"/>
      <c r="O16" s="81"/>
      <c r="P16" s="81"/>
      <c r="Q16" s="81"/>
      <c r="R16" s="81"/>
      <c r="S16" s="81"/>
      <c r="T16" s="81"/>
      <c r="U16" s="81"/>
      <c r="V16" s="81"/>
      <c r="W16" s="81"/>
      <c r="X16" s="81"/>
      <c r="Y16" s="81"/>
      <c r="Z16" s="81"/>
      <c r="AA16" s="81"/>
      <c r="AB16" s="184" t="s">
        <v>67</v>
      </c>
      <c r="AC16" s="185" t="s">
        <v>68</v>
      </c>
      <c r="AG16" s="194">
        <f t="shared" si="0"/>
        <v>0</v>
      </c>
    </row>
    <row r="17" spans="1:36" ht="12.6" customHeight="1" x14ac:dyDescent="0.25">
      <c r="A17" s="42" t="s">
        <v>81</v>
      </c>
      <c r="B17" s="81"/>
      <c r="C17" s="81"/>
      <c r="D17" s="81"/>
      <c r="E17" s="81"/>
      <c r="F17" s="81"/>
      <c r="G17" s="81"/>
      <c r="H17" s="81"/>
      <c r="I17" s="81"/>
      <c r="J17" s="81"/>
      <c r="K17" s="81"/>
      <c r="L17" s="81"/>
      <c r="M17" s="81"/>
      <c r="N17" s="81"/>
      <c r="O17" s="81"/>
      <c r="P17" s="81"/>
      <c r="Q17" s="81"/>
      <c r="R17" s="81"/>
      <c r="S17" s="81"/>
      <c r="T17" s="81"/>
      <c r="U17" s="81"/>
      <c r="V17" s="81"/>
      <c r="W17" s="81"/>
      <c r="X17" s="81"/>
      <c r="Y17" s="81"/>
      <c r="Z17" s="81"/>
      <c r="AA17" s="81"/>
      <c r="AB17" s="322" t="s">
        <v>67</v>
      </c>
      <c r="AC17" s="324" t="s">
        <v>68</v>
      </c>
      <c r="AG17" s="194">
        <f t="shared" si="0"/>
        <v>0</v>
      </c>
    </row>
    <row r="18" spans="1:36" ht="22.5" customHeight="1" x14ac:dyDescent="0.25">
      <c r="A18" s="15" t="s">
        <v>82</v>
      </c>
      <c r="B18" s="81"/>
      <c r="C18" s="81"/>
      <c r="D18" s="81"/>
      <c r="E18" s="81"/>
      <c r="F18" s="81"/>
      <c r="G18" s="81"/>
      <c r="H18" s="81"/>
      <c r="I18" s="81"/>
      <c r="J18" s="81"/>
      <c r="K18" s="81"/>
      <c r="L18" s="81"/>
      <c r="M18" s="81"/>
      <c r="N18" s="81"/>
      <c r="O18" s="81"/>
      <c r="P18" s="81"/>
      <c r="Q18" s="81"/>
      <c r="R18" s="81"/>
      <c r="S18" s="81"/>
      <c r="T18" s="81"/>
      <c r="U18" s="81"/>
      <c r="V18" s="81"/>
      <c r="W18" s="81"/>
      <c r="X18" s="81"/>
      <c r="Y18" s="81"/>
      <c r="Z18" s="81"/>
      <c r="AA18" s="81"/>
      <c r="AB18" s="323"/>
      <c r="AC18" s="325"/>
      <c r="AG18" s="194">
        <f>SUM(B18:AA18)</f>
        <v>0</v>
      </c>
    </row>
    <row r="19" spans="1:36" ht="22.5" customHeight="1" x14ac:dyDescent="0.3">
      <c r="A19" s="42" t="s">
        <v>83</v>
      </c>
      <c r="B19" s="81"/>
      <c r="C19" s="81"/>
      <c r="D19" s="81"/>
      <c r="E19" s="81"/>
      <c r="F19" s="81"/>
      <c r="G19" s="81"/>
      <c r="H19" s="81"/>
      <c r="I19" s="81"/>
      <c r="J19" s="81"/>
      <c r="K19" s="81"/>
      <c r="L19" s="81"/>
      <c r="M19" s="81"/>
      <c r="N19" s="81"/>
      <c r="O19" s="81"/>
      <c r="P19" s="81"/>
      <c r="Q19" s="81"/>
      <c r="R19" s="81"/>
      <c r="S19" s="81"/>
      <c r="T19" s="81"/>
      <c r="U19" s="81"/>
      <c r="V19" s="81"/>
      <c r="W19" s="81"/>
      <c r="X19" s="81"/>
      <c r="Y19" s="81"/>
      <c r="Z19" s="81"/>
      <c r="AA19" s="81"/>
      <c r="AB19" s="184" t="s">
        <v>67</v>
      </c>
      <c r="AC19" s="185" t="s">
        <v>68</v>
      </c>
      <c r="AG19" s="194">
        <f t="shared" si="0"/>
        <v>0</v>
      </c>
    </row>
    <row r="20" spans="1:36" ht="14.4" x14ac:dyDescent="0.3">
      <c r="A20" s="42" t="s">
        <v>84</v>
      </c>
      <c r="B20" s="81"/>
      <c r="C20" s="81"/>
      <c r="D20" s="81"/>
      <c r="E20" s="81"/>
      <c r="F20" s="81"/>
      <c r="G20" s="81"/>
      <c r="H20" s="81"/>
      <c r="I20" s="81"/>
      <c r="J20" s="81"/>
      <c r="K20" s="81"/>
      <c r="L20" s="81"/>
      <c r="M20" s="81"/>
      <c r="N20" s="81"/>
      <c r="O20" s="81"/>
      <c r="P20" s="81"/>
      <c r="Q20" s="81"/>
      <c r="R20" s="81"/>
      <c r="S20" s="81"/>
      <c r="T20" s="81"/>
      <c r="U20" s="81"/>
      <c r="V20" s="81"/>
      <c r="W20" s="81"/>
      <c r="X20" s="81"/>
      <c r="Y20" s="81"/>
      <c r="Z20" s="81"/>
      <c r="AA20" s="81"/>
      <c r="AB20" s="184" t="s">
        <v>67</v>
      </c>
      <c r="AC20" s="185" t="s">
        <v>68</v>
      </c>
      <c r="AG20" s="194">
        <f t="shared" si="0"/>
        <v>0</v>
      </c>
    </row>
    <row r="21" spans="1:36" ht="14.4" x14ac:dyDescent="0.3">
      <c r="A21" s="15" t="s">
        <v>85</v>
      </c>
      <c r="B21" s="81"/>
      <c r="C21" s="81"/>
      <c r="D21" s="81"/>
      <c r="E21" s="81"/>
      <c r="F21" s="81"/>
      <c r="G21" s="81"/>
      <c r="H21" s="81"/>
      <c r="I21" s="81"/>
      <c r="J21" s="81"/>
      <c r="K21" s="81"/>
      <c r="L21" s="81"/>
      <c r="M21" s="81"/>
      <c r="N21" s="81"/>
      <c r="O21" s="81"/>
      <c r="P21" s="81"/>
      <c r="Q21" s="81"/>
      <c r="R21" s="81"/>
      <c r="S21" s="81"/>
      <c r="T21" s="81"/>
      <c r="U21" s="81"/>
      <c r="V21" s="81"/>
      <c r="W21" s="81"/>
      <c r="X21" s="81"/>
      <c r="Y21" s="81"/>
      <c r="Z21" s="81"/>
      <c r="AA21" s="81"/>
      <c r="AB21" s="184" t="s">
        <v>67</v>
      </c>
      <c r="AC21" s="185" t="s">
        <v>68</v>
      </c>
      <c r="AG21" s="194">
        <f>SUM(B21:AA21)</f>
        <v>0</v>
      </c>
    </row>
    <row r="22" spans="1:36" ht="14.4" x14ac:dyDescent="0.3">
      <c r="A22" s="42" t="s">
        <v>86</v>
      </c>
      <c r="B22" s="81"/>
      <c r="C22" s="81"/>
      <c r="D22" s="81"/>
      <c r="E22" s="81"/>
      <c r="F22" s="81"/>
      <c r="G22" s="81"/>
      <c r="H22" s="81"/>
      <c r="I22" s="81"/>
      <c r="J22" s="81"/>
      <c r="K22" s="81"/>
      <c r="L22" s="81"/>
      <c r="M22" s="81"/>
      <c r="N22" s="81"/>
      <c r="O22" s="81"/>
      <c r="P22" s="81"/>
      <c r="Q22" s="81"/>
      <c r="R22" s="81"/>
      <c r="S22" s="81"/>
      <c r="T22" s="81"/>
      <c r="U22" s="81"/>
      <c r="V22" s="81"/>
      <c r="W22" s="81"/>
      <c r="X22" s="81"/>
      <c r="Y22" s="81"/>
      <c r="Z22" s="81"/>
      <c r="AA22" s="81"/>
      <c r="AB22" s="184" t="s">
        <v>67</v>
      </c>
      <c r="AC22" s="185" t="s">
        <v>68</v>
      </c>
      <c r="AG22" s="194">
        <f t="shared" si="0"/>
        <v>0</v>
      </c>
    </row>
    <row r="23" spans="1:36" ht="26.4" x14ac:dyDescent="0.3">
      <c r="A23" s="42" t="s">
        <v>87</v>
      </c>
      <c r="B23" s="81"/>
      <c r="C23" s="81"/>
      <c r="D23" s="81"/>
      <c r="E23" s="81"/>
      <c r="F23" s="81"/>
      <c r="G23" s="81"/>
      <c r="H23" s="81"/>
      <c r="I23" s="81"/>
      <c r="J23" s="81"/>
      <c r="K23" s="81"/>
      <c r="L23" s="81"/>
      <c r="M23" s="81"/>
      <c r="N23" s="81"/>
      <c r="O23" s="81"/>
      <c r="P23" s="81"/>
      <c r="Q23" s="81"/>
      <c r="R23" s="81"/>
      <c r="S23" s="81"/>
      <c r="T23" s="81"/>
      <c r="U23" s="81"/>
      <c r="V23" s="81"/>
      <c r="W23" s="81"/>
      <c r="X23" s="81"/>
      <c r="Y23" s="81"/>
      <c r="Z23" s="81"/>
      <c r="AA23" s="81"/>
      <c r="AB23" s="184" t="s">
        <v>67</v>
      </c>
      <c r="AC23" s="185" t="s">
        <v>68</v>
      </c>
      <c r="AG23" s="194">
        <f t="shared" si="0"/>
        <v>0</v>
      </c>
    </row>
    <row r="24" spans="1:36" ht="14.4" x14ac:dyDescent="0.3">
      <c r="A24" s="15" t="s">
        <v>88</v>
      </c>
      <c r="B24" s="81"/>
      <c r="C24" s="81"/>
      <c r="D24" s="81"/>
      <c r="E24" s="81"/>
      <c r="F24" s="81"/>
      <c r="G24" s="81"/>
      <c r="H24" s="81"/>
      <c r="I24" s="81"/>
      <c r="J24" s="81"/>
      <c r="K24" s="81"/>
      <c r="L24" s="81"/>
      <c r="M24" s="81"/>
      <c r="N24" s="81"/>
      <c r="O24" s="81"/>
      <c r="P24" s="81"/>
      <c r="Q24" s="81"/>
      <c r="R24" s="81"/>
      <c r="S24" s="81"/>
      <c r="T24" s="81"/>
      <c r="U24" s="81"/>
      <c r="V24" s="81"/>
      <c r="W24" s="81"/>
      <c r="X24" s="81"/>
      <c r="Y24" s="81"/>
      <c r="Z24" s="81"/>
      <c r="AA24" s="81"/>
      <c r="AB24" s="184" t="s">
        <v>67</v>
      </c>
      <c r="AC24" s="185" t="s">
        <v>68</v>
      </c>
      <c r="AG24" s="194">
        <f t="shared" si="0"/>
        <v>0</v>
      </c>
    </row>
    <row r="25" spans="1:36" s="4" customFormat="1" ht="26.4" x14ac:dyDescent="0.3">
      <c r="A25" s="42" t="s">
        <v>89</v>
      </c>
      <c r="B25" s="81"/>
      <c r="C25" s="81"/>
      <c r="D25" s="81"/>
      <c r="E25" s="81"/>
      <c r="F25" s="81"/>
      <c r="G25" s="81"/>
      <c r="H25" s="81"/>
      <c r="I25" s="81"/>
      <c r="J25" s="81"/>
      <c r="K25" s="81"/>
      <c r="L25" s="81"/>
      <c r="M25" s="81"/>
      <c r="N25" s="81"/>
      <c r="O25" s="81"/>
      <c r="P25" s="81"/>
      <c r="Q25" s="81"/>
      <c r="R25" s="81"/>
      <c r="S25" s="81"/>
      <c r="T25" s="81"/>
      <c r="U25" s="81"/>
      <c r="V25" s="81"/>
      <c r="W25" s="81"/>
      <c r="X25" s="81"/>
      <c r="Y25" s="81"/>
      <c r="Z25" s="81"/>
      <c r="AA25" s="81"/>
      <c r="AB25" s="184" t="s">
        <v>67</v>
      </c>
      <c r="AC25" s="185" t="s">
        <v>68</v>
      </c>
      <c r="AG25" s="194">
        <f t="shared" si="0"/>
        <v>0</v>
      </c>
      <c r="AH25" s="3"/>
      <c r="AI25" s="3"/>
      <c r="AJ25" s="3"/>
    </row>
    <row r="26" spans="1:36" s="4" customFormat="1" ht="26.4" x14ac:dyDescent="0.3">
      <c r="A26" s="42" t="s">
        <v>90</v>
      </c>
      <c r="B26" s="81"/>
      <c r="C26" s="81"/>
      <c r="D26" s="81"/>
      <c r="E26" s="81"/>
      <c r="F26" s="81"/>
      <c r="G26" s="81"/>
      <c r="H26" s="81"/>
      <c r="I26" s="81"/>
      <c r="J26" s="81"/>
      <c r="K26" s="81"/>
      <c r="L26" s="81"/>
      <c r="M26" s="81"/>
      <c r="N26" s="81"/>
      <c r="O26" s="81"/>
      <c r="P26" s="81"/>
      <c r="Q26" s="81"/>
      <c r="R26" s="81"/>
      <c r="S26" s="81"/>
      <c r="T26" s="81"/>
      <c r="U26" s="81"/>
      <c r="V26" s="81"/>
      <c r="W26" s="81"/>
      <c r="X26" s="81"/>
      <c r="Y26" s="81"/>
      <c r="Z26" s="81"/>
      <c r="AA26" s="81"/>
      <c r="AB26" s="184" t="s">
        <v>67</v>
      </c>
      <c r="AC26" s="185" t="s">
        <v>68</v>
      </c>
      <c r="AG26" s="194">
        <f t="shared" si="0"/>
        <v>0</v>
      </c>
    </row>
    <row r="27" spans="1:36" s="4" customFormat="1" ht="14.4" x14ac:dyDescent="0.3">
      <c r="A27" s="42" t="s">
        <v>91</v>
      </c>
      <c r="B27" s="81"/>
      <c r="C27" s="81"/>
      <c r="D27" s="81"/>
      <c r="E27" s="81"/>
      <c r="F27" s="81"/>
      <c r="G27" s="81"/>
      <c r="H27" s="81"/>
      <c r="I27" s="81"/>
      <c r="J27" s="81"/>
      <c r="K27" s="81"/>
      <c r="L27" s="81"/>
      <c r="M27" s="81"/>
      <c r="N27" s="81"/>
      <c r="O27" s="81"/>
      <c r="P27" s="81"/>
      <c r="Q27" s="81"/>
      <c r="R27" s="81"/>
      <c r="S27" s="81"/>
      <c r="T27" s="81"/>
      <c r="U27" s="81"/>
      <c r="V27" s="81"/>
      <c r="W27" s="81"/>
      <c r="X27" s="81"/>
      <c r="Y27" s="81"/>
      <c r="Z27" s="81"/>
      <c r="AA27" s="81"/>
      <c r="AB27" s="184" t="s">
        <v>67</v>
      </c>
      <c r="AC27" s="185" t="s">
        <v>68</v>
      </c>
      <c r="AG27" s="194">
        <f t="shared" si="0"/>
        <v>0</v>
      </c>
    </row>
    <row r="28" spans="1:36" ht="13.8" thickBot="1" x14ac:dyDescent="0.3">
      <c r="A28" s="229" t="s">
        <v>93</v>
      </c>
      <c r="B28" s="200">
        <f t="shared" ref="B28:AA28" si="1">SUM(B6:B27)</f>
        <v>0</v>
      </c>
      <c r="C28" s="200">
        <f t="shared" si="1"/>
        <v>0</v>
      </c>
      <c r="D28" s="200">
        <f t="shared" si="1"/>
        <v>0</v>
      </c>
      <c r="E28" s="200">
        <f t="shared" si="1"/>
        <v>0</v>
      </c>
      <c r="F28" s="200">
        <f t="shared" si="1"/>
        <v>0</v>
      </c>
      <c r="G28" s="200">
        <f t="shared" si="1"/>
        <v>0</v>
      </c>
      <c r="H28" s="200">
        <f t="shared" si="1"/>
        <v>0</v>
      </c>
      <c r="I28" s="200">
        <f t="shared" si="1"/>
        <v>0</v>
      </c>
      <c r="J28" s="200">
        <f t="shared" si="1"/>
        <v>0</v>
      </c>
      <c r="K28" s="200">
        <f t="shared" si="1"/>
        <v>0</v>
      </c>
      <c r="L28" s="200">
        <f t="shared" si="1"/>
        <v>0</v>
      </c>
      <c r="M28" s="200">
        <f t="shared" si="1"/>
        <v>0</v>
      </c>
      <c r="N28" s="200">
        <f t="shared" si="1"/>
        <v>0</v>
      </c>
      <c r="O28" s="200">
        <f t="shared" si="1"/>
        <v>0</v>
      </c>
      <c r="P28" s="200">
        <f t="shared" si="1"/>
        <v>0</v>
      </c>
      <c r="Q28" s="200">
        <f t="shared" si="1"/>
        <v>0</v>
      </c>
      <c r="R28" s="200">
        <f t="shared" si="1"/>
        <v>0</v>
      </c>
      <c r="S28" s="200">
        <f t="shared" si="1"/>
        <v>0</v>
      </c>
      <c r="T28" s="200">
        <f t="shared" si="1"/>
        <v>0</v>
      </c>
      <c r="U28" s="200">
        <f t="shared" si="1"/>
        <v>0</v>
      </c>
      <c r="V28" s="200">
        <f t="shared" si="1"/>
        <v>0</v>
      </c>
      <c r="W28" s="200">
        <f t="shared" si="1"/>
        <v>0</v>
      </c>
      <c r="X28" s="200">
        <f t="shared" si="1"/>
        <v>0</v>
      </c>
      <c r="Y28" s="200">
        <f t="shared" si="1"/>
        <v>0</v>
      </c>
      <c r="Z28" s="200">
        <f t="shared" si="1"/>
        <v>0</v>
      </c>
      <c r="AA28" s="200">
        <f t="shared" si="1"/>
        <v>0</v>
      </c>
      <c r="AC28" s="205"/>
      <c r="AG28" s="206">
        <f>SUM(B28:AA28)</f>
        <v>0</v>
      </c>
      <c r="AH28" s="4"/>
      <c r="AI28" s="4"/>
      <c r="AJ28" s="4"/>
    </row>
    <row r="29" spans="1:36" ht="27.75" customHeight="1" thickTop="1" thickBot="1" x14ac:dyDescent="0.35">
      <c r="A29" s="61"/>
      <c r="B29" s="61"/>
      <c r="C29" s="61"/>
      <c r="D29" s="61"/>
      <c r="E29" s="61"/>
      <c r="F29" s="61"/>
      <c r="G29" s="61"/>
      <c r="H29" s="61"/>
      <c r="I29" s="61"/>
      <c r="J29" s="61"/>
      <c r="K29" s="61"/>
      <c r="L29" s="61"/>
      <c r="M29" s="61"/>
      <c r="N29" s="61"/>
      <c r="O29" s="61"/>
      <c r="P29" s="61"/>
      <c r="Q29" s="61"/>
      <c r="R29" s="61"/>
      <c r="S29" s="61"/>
      <c r="T29" s="61"/>
      <c r="U29" s="61"/>
      <c r="V29" s="61"/>
      <c r="W29" s="61"/>
      <c r="X29" s="61"/>
      <c r="Y29" s="61"/>
      <c r="Z29" s="61"/>
      <c r="AA29" s="61"/>
      <c r="AB29" s="61"/>
      <c r="AC29" s="3"/>
    </row>
    <row r="30" spans="1:36" ht="27" customHeight="1" thickTop="1" thickBot="1" x14ac:dyDescent="0.35">
      <c r="A30" s="302" t="s">
        <v>95</v>
      </c>
      <c r="B30" s="303"/>
      <c r="C30" s="303"/>
      <c r="D30" s="303"/>
      <c r="E30" s="303"/>
      <c r="F30" s="303"/>
      <c r="G30" s="303"/>
      <c r="H30" s="303"/>
      <c r="I30" s="303"/>
      <c r="J30" s="303"/>
      <c r="K30" s="303"/>
      <c r="L30" s="303"/>
      <c r="M30" s="303"/>
      <c r="N30" s="303"/>
      <c r="O30" s="303"/>
      <c r="P30" s="303"/>
      <c r="Q30" s="303"/>
      <c r="R30" s="303"/>
      <c r="S30" s="303"/>
      <c r="T30" s="303"/>
      <c r="U30" s="303"/>
      <c r="V30" s="303"/>
      <c r="W30" s="303"/>
      <c r="X30" s="303"/>
      <c r="Y30" s="303"/>
      <c r="Z30" s="303"/>
      <c r="AA30" s="304"/>
      <c r="AB30" s="211"/>
    </row>
    <row r="31" spans="1:36" ht="27" customHeight="1" thickTop="1" x14ac:dyDescent="0.3">
      <c r="A31" s="207" t="s">
        <v>96</v>
      </c>
      <c r="B31" s="192"/>
      <c r="C31" s="192"/>
      <c r="D31" s="192"/>
      <c r="E31" s="192"/>
      <c r="F31" s="192"/>
      <c r="G31" s="192"/>
      <c r="H31" s="192"/>
      <c r="I31" s="192"/>
      <c r="J31" s="192"/>
      <c r="K31" s="192"/>
      <c r="L31" s="192"/>
      <c r="M31" s="192"/>
      <c r="N31" s="192"/>
      <c r="O31" s="192"/>
      <c r="P31" s="192"/>
      <c r="Q31" s="192"/>
      <c r="R31" s="192"/>
      <c r="S31" s="192"/>
      <c r="T31" s="192"/>
      <c r="U31" s="192"/>
      <c r="V31" s="192"/>
      <c r="W31" s="192"/>
      <c r="X31" s="192"/>
      <c r="Y31" s="192"/>
      <c r="Z31" s="192"/>
      <c r="AA31" s="192"/>
      <c r="AB31" s="212"/>
      <c r="AC31" s="3"/>
    </row>
    <row r="32" spans="1:36" ht="24.75" customHeight="1" thickBot="1" x14ac:dyDescent="0.3">
      <c r="A32" s="198" t="s">
        <v>62</v>
      </c>
      <c r="B32" s="305" t="s">
        <v>97</v>
      </c>
      <c r="C32" s="306"/>
      <c r="D32" s="306"/>
      <c r="E32" s="306"/>
      <c r="F32" s="306"/>
      <c r="G32" s="306"/>
      <c r="H32" s="306"/>
      <c r="I32" s="306"/>
      <c r="J32" s="306"/>
      <c r="K32" s="306"/>
      <c r="L32" s="306"/>
      <c r="M32" s="306"/>
      <c r="N32" s="306"/>
      <c r="O32" s="306"/>
      <c r="P32" s="306"/>
      <c r="Q32" s="306"/>
      <c r="R32" s="306"/>
      <c r="S32" s="306"/>
      <c r="T32" s="306"/>
      <c r="U32" s="306"/>
      <c r="V32" s="306"/>
      <c r="W32" s="306"/>
      <c r="X32" s="306"/>
      <c r="Y32" s="306"/>
      <c r="Z32" s="306"/>
      <c r="AA32" s="307"/>
      <c r="AB32" s="213"/>
      <c r="AC32" s="3"/>
    </row>
    <row r="33" spans="1:36" ht="42.75" customHeight="1" thickTop="1" x14ac:dyDescent="0.25">
      <c r="A33" s="198"/>
      <c r="B33" s="176" t="str">
        <f>+B$5</f>
        <v>"Non-GHGRP Facility Name"</v>
      </c>
      <c r="C33" s="176" t="str">
        <f t="shared" ref="C33:AA33" si="2">+C$5</f>
        <v>"Non-GHGRP Facility Name"</v>
      </c>
      <c r="D33" s="176" t="str">
        <f t="shared" si="2"/>
        <v>"Non-GHGRP Facility Name"</v>
      </c>
      <c r="E33" s="176" t="str">
        <f t="shared" si="2"/>
        <v>"Non-GHGRP Facility Name"</v>
      </c>
      <c r="F33" s="176" t="str">
        <f t="shared" si="2"/>
        <v>"Non-GHGRP Facility Name"</v>
      </c>
      <c r="G33" s="176" t="str">
        <f t="shared" si="2"/>
        <v>"Non-GHGRP Facility Name"</v>
      </c>
      <c r="H33" s="176" t="str">
        <f t="shared" si="2"/>
        <v>"Non-GHGRP Facility Name"</v>
      </c>
      <c r="I33" s="176" t="str">
        <f t="shared" si="2"/>
        <v>"Non-GHGRP Facility Name"</v>
      </c>
      <c r="J33" s="176" t="str">
        <f t="shared" si="2"/>
        <v>"Non-GHGRP Facility Name"</v>
      </c>
      <c r="K33" s="176" t="str">
        <f t="shared" si="2"/>
        <v>"Non-GHGRP Facility Name"</v>
      </c>
      <c r="L33" s="176" t="str">
        <f t="shared" si="2"/>
        <v>"Non-GHGRP Facility Name"</v>
      </c>
      <c r="M33" s="176" t="str">
        <f t="shared" si="2"/>
        <v>"Non-GHGRP Facility Name"</v>
      </c>
      <c r="N33" s="176" t="str">
        <f t="shared" si="2"/>
        <v>"Non-GHGRP Facility Name"</v>
      </c>
      <c r="O33" s="176" t="str">
        <f t="shared" si="2"/>
        <v>"Non-GHGRP Facility Name"</v>
      </c>
      <c r="P33" s="176" t="str">
        <f t="shared" si="2"/>
        <v>"Non-GHGRP Facility Name"</v>
      </c>
      <c r="Q33" s="176" t="str">
        <f t="shared" si="2"/>
        <v>"Non-GHGRP Facility Name"</v>
      </c>
      <c r="R33" s="176" t="str">
        <f t="shared" si="2"/>
        <v>"Non-GHGRP Facility Name"</v>
      </c>
      <c r="S33" s="176" t="str">
        <f t="shared" si="2"/>
        <v>"Non-GHGRP Facility Name"</v>
      </c>
      <c r="T33" s="176" t="str">
        <f t="shared" si="2"/>
        <v>"Non-GHGRP Facility Name"</v>
      </c>
      <c r="U33" s="176" t="str">
        <f t="shared" si="2"/>
        <v>"Non-GHGRP Facility Name"</v>
      </c>
      <c r="V33" s="176" t="str">
        <f t="shared" si="2"/>
        <v>"Non-GHGRP Facility Name"</v>
      </c>
      <c r="W33" s="176" t="str">
        <f t="shared" si="2"/>
        <v>"Non-GHGRP Facility Name"</v>
      </c>
      <c r="X33" s="176" t="str">
        <f t="shared" si="2"/>
        <v>"Non-GHGRP Facility Name"</v>
      </c>
      <c r="Y33" s="176" t="str">
        <f t="shared" si="2"/>
        <v>"Non-GHGRP Facility Name"</v>
      </c>
      <c r="Z33" s="176" t="str">
        <f t="shared" si="2"/>
        <v>"Non-GHGRP Facility Name"</v>
      </c>
      <c r="AA33" s="176" t="str">
        <f t="shared" si="2"/>
        <v>"Non-GHGRP Facility Name"</v>
      </c>
      <c r="AB33" s="213" t="s">
        <v>98</v>
      </c>
      <c r="AC33" s="3"/>
      <c r="AG33" s="193" t="s">
        <v>166</v>
      </c>
    </row>
    <row r="34" spans="1:36" ht="13.8" x14ac:dyDescent="0.25">
      <c r="A34" s="70" t="s">
        <v>100</v>
      </c>
      <c r="B34" s="110"/>
      <c r="C34" s="110"/>
      <c r="D34" s="110"/>
      <c r="E34" s="110"/>
      <c r="F34" s="110"/>
      <c r="G34" s="110"/>
      <c r="H34" s="110"/>
      <c r="I34" s="110"/>
      <c r="J34" s="110"/>
      <c r="K34" s="110"/>
      <c r="L34" s="110"/>
      <c r="M34" s="110"/>
      <c r="N34" s="110"/>
      <c r="O34" s="110"/>
      <c r="P34" s="110"/>
      <c r="Q34" s="110"/>
      <c r="R34" s="110"/>
      <c r="S34" s="110"/>
      <c r="T34" s="110"/>
      <c r="U34" s="110"/>
      <c r="V34" s="110"/>
      <c r="W34" s="110"/>
      <c r="X34" s="110"/>
      <c r="Y34" s="110"/>
      <c r="Z34" s="110"/>
      <c r="AA34" s="110"/>
      <c r="AB34" s="230" t="s">
        <v>101</v>
      </c>
      <c r="AC34" s="3"/>
      <c r="AG34" s="194">
        <f>SUM(B34:AA34)</f>
        <v>0</v>
      </c>
    </row>
    <row r="35" spans="1:36" ht="41.25" customHeight="1" thickBot="1" x14ac:dyDescent="0.3">
      <c r="A35" s="71" t="s">
        <v>102</v>
      </c>
      <c r="B35" s="110"/>
      <c r="C35" s="115"/>
      <c r="D35" s="115"/>
      <c r="E35" s="115"/>
      <c r="F35" s="115"/>
      <c r="G35" s="114"/>
      <c r="H35" s="115"/>
      <c r="I35" s="115"/>
      <c r="J35" s="115"/>
      <c r="K35" s="115"/>
      <c r="L35" s="115"/>
      <c r="M35" s="115"/>
      <c r="N35" s="115"/>
      <c r="O35" s="115"/>
      <c r="P35" s="115"/>
      <c r="Q35" s="115"/>
      <c r="R35" s="115"/>
      <c r="S35" s="115"/>
      <c r="T35" s="115"/>
      <c r="U35" s="115"/>
      <c r="V35" s="115"/>
      <c r="W35" s="115"/>
      <c r="X35" s="115"/>
      <c r="Y35" s="115"/>
      <c r="Z35" s="115"/>
      <c r="AA35" s="115"/>
      <c r="AB35" s="231" t="s">
        <v>103</v>
      </c>
      <c r="AC35" s="3"/>
      <c r="AG35" s="194">
        <f>SUM(B35:AA35)</f>
        <v>0</v>
      </c>
    </row>
    <row r="36" spans="1:36" ht="14.4" thickTop="1" thickBot="1" x14ac:dyDescent="0.3">
      <c r="G36" s="232"/>
    </row>
    <row r="37" spans="1:36" ht="22.2" thickTop="1" thickBot="1" x14ac:dyDescent="0.45">
      <c r="A37" s="296" t="s">
        <v>104</v>
      </c>
      <c r="B37" s="297"/>
      <c r="C37" s="297"/>
      <c r="D37" s="297"/>
      <c r="E37" s="297"/>
      <c r="F37" s="297"/>
      <c r="G37" s="297"/>
      <c r="H37" s="297"/>
      <c r="I37" s="297"/>
      <c r="J37" s="297"/>
      <c r="K37" s="297"/>
      <c r="L37" s="297"/>
      <c r="M37" s="297"/>
      <c r="N37" s="297"/>
      <c r="O37" s="297"/>
      <c r="P37" s="297"/>
      <c r="Q37" s="297"/>
      <c r="R37" s="297"/>
      <c r="S37" s="297"/>
      <c r="T37" s="297"/>
      <c r="U37" s="297"/>
      <c r="V37" s="297"/>
      <c r="W37" s="297"/>
      <c r="X37" s="297"/>
      <c r="Y37" s="297"/>
      <c r="Z37" s="297"/>
      <c r="AA37" s="298"/>
      <c r="AB37" s="61"/>
      <c r="AC37" s="195"/>
    </row>
    <row r="38" spans="1:36" ht="48" customHeight="1" thickTop="1" thickBot="1" x14ac:dyDescent="0.35">
      <c r="A38" s="196" t="s">
        <v>105</v>
      </c>
      <c r="B38" s="192"/>
      <c r="C38" s="192"/>
      <c r="D38" s="192"/>
      <c r="E38" s="192"/>
      <c r="F38" s="192"/>
      <c r="G38" s="192"/>
      <c r="H38" s="192"/>
      <c r="I38" s="192"/>
      <c r="J38" s="192"/>
      <c r="K38" s="192"/>
      <c r="L38" s="192"/>
      <c r="M38" s="192"/>
      <c r="N38" s="192"/>
      <c r="O38" s="192"/>
      <c r="P38" s="192"/>
      <c r="Q38" s="192"/>
      <c r="R38" s="192"/>
      <c r="S38" s="192"/>
      <c r="T38" s="192"/>
      <c r="U38" s="192"/>
      <c r="V38" s="192"/>
      <c r="W38" s="192"/>
      <c r="X38" s="192"/>
      <c r="Y38" s="192"/>
      <c r="Z38" s="192"/>
      <c r="AA38" s="192"/>
      <c r="AB38" s="12"/>
      <c r="AC38" s="197"/>
    </row>
    <row r="39" spans="1:36" ht="53.4" thickTop="1" x14ac:dyDescent="0.25">
      <c r="A39" s="198" t="s">
        <v>62</v>
      </c>
      <c r="B39" s="305" t="s">
        <v>63</v>
      </c>
      <c r="C39" s="306"/>
      <c r="D39" s="306"/>
      <c r="E39" s="306"/>
      <c r="F39" s="306"/>
      <c r="G39" s="306"/>
      <c r="H39" s="306"/>
      <c r="I39" s="306"/>
      <c r="J39" s="306"/>
      <c r="K39" s="306"/>
      <c r="L39" s="306"/>
      <c r="M39" s="306"/>
      <c r="N39" s="306"/>
      <c r="O39" s="306"/>
      <c r="P39" s="306"/>
      <c r="Q39" s="306"/>
      <c r="R39" s="306"/>
      <c r="S39" s="306"/>
      <c r="T39" s="306"/>
      <c r="U39" s="306"/>
      <c r="V39" s="306"/>
      <c r="W39" s="306"/>
      <c r="X39" s="306"/>
      <c r="Y39" s="306"/>
      <c r="Z39" s="306"/>
      <c r="AA39" s="307"/>
      <c r="AB39" s="43" t="s">
        <v>106</v>
      </c>
      <c r="AC39" s="174" t="s">
        <v>107</v>
      </c>
      <c r="AG39" s="193" t="s">
        <v>167</v>
      </c>
    </row>
    <row r="40" spans="1:36" ht="32.25" customHeight="1" x14ac:dyDescent="0.25">
      <c r="A40" s="198"/>
      <c r="B40" s="176" t="str">
        <f t="shared" ref="B40:AA40" si="3">+B$5</f>
        <v>"Non-GHGRP Facility Name"</v>
      </c>
      <c r="C40" s="176" t="str">
        <f t="shared" si="3"/>
        <v>"Non-GHGRP Facility Name"</v>
      </c>
      <c r="D40" s="176" t="str">
        <f t="shared" si="3"/>
        <v>"Non-GHGRP Facility Name"</v>
      </c>
      <c r="E40" s="176" t="str">
        <f t="shared" si="3"/>
        <v>"Non-GHGRP Facility Name"</v>
      </c>
      <c r="F40" s="176" t="str">
        <f t="shared" si="3"/>
        <v>"Non-GHGRP Facility Name"</v>
      </c>
      <c r="G40" s="176" t="str">
        <f t="shared" si="3"/>
        <v>"Non-GHGRP Facility Name"</v>
      </c>
      <c r="H40" s="176" t="str">
        <f t="shared" si="3"/>
        <v>"Non-GHGRP Facility Name"</v>
      </c>
      <c r="I40" s="176" t="str">
        <f t="shared" si="3"/>
        <v>"Non-GHGRP Facility Name"</v>
      </c>
      <c r="J40" s="176" t="str">
        <f t="shared" si="3"/>
        <v>"Non-GHGRP Facility Name"</v>
      </c>
      <c r="K40" s="176" t="str">
        <f t="shared" si="3"/>
        <v>"Non-GHGRP Facility Name"</v>
      </c>
      <c r="L40" s="176" t="str">
        <f t="shared" si="3"/>
        <v>"Non-GHGRP Facility Name"</v>
      </c>
      <c r="M40" s="176" t="str">
        <f t="shared" si="3"/>
        <v>"Non-GHGRP Facility Name"</v>
      </c>
      <c r="N40" s="176" t="str">
        <f t="shared" si="3"/>
        <v>"Non-GHGRP Facility Name"</v>
      </c>
      <c r="O40" s="176" t="str">
        <f t="shared" si="3"/>
        <v>"Non-GHGRP Facility Name"</v>
      </c>
      <c r="P40" s="176" t="str">
        <f t="shared" si="3"/>
        <v>"Non-GHGRP Facility Name"</v>
      </c>
      <c r="Q40" s="176" t="str">
        <f t="shared" si="3"/>
        <v>"Non-GHGRP Facility Name"</v>
      </c>
      <c r="R40" s="176" t="str">
        <f t="shared" si="3"/>
        <v>"Non-GHGRP Facility Name"</v>
      </c>
      <c r="S40" s="176" t="str">
        <f t="shared" si="3"/>
        <v>"Non-GHGRP Facility Name"</v>
      </c>
      <c r="T40" s="176" t="str">
        <f t="shared" si="3"/>
        <v>"Non-GHGRP Facility Name"</v>
      </c>
      <c r="U40" s="176" t="str">
        <f t="shared" si="3"/>
        <v>"Non-GHGRP Facility Name"</v>
      </c>
      <c r="V40" s="176" t="str">
        <f t="shared" si="3"/>
        <v>"Non-GHGRP Facility Name"</v>
      </c>
      <c r="W40" s="176" t="str">
        <f t="shared" si="3"/>
        <v>"Non-GHGRP Facility Name"</v>
      </c>
      <c r="X40" s="176" t="str">
        <f t="shared" si="3"/>
        <v>"Non-GHGRP Facility Name"</v>
      </c>
      <c r="Y40" s="176" t="str">
        <f t="shared" si="3"/>
        <v>"Non-GHGRP Facility Name"</v>
      </c>
      <c r="Z40" s="176" t="str">
        <f t="shared" si="3"/>
        <v>"Non-GHGRP Facility Name"</v>
      </c>
      <c r="AA40" s="176" t="str">
        <f t="shared" si="3"/>
        <v>"Non-GHGRP Facility Name"</v>
      </c>
      <c r="AB40" s="39"/>
      <c r="AC40" s="199" t="s">
        <v>109</v>
      </c>
      <c r="AG40" s="194"/>
    </row>
    <row r="41" spans="1:36" x14ac:dyDescent="0.25">
      <c r="A41" s="70" t="s">
        <v>110</v>
      </c>
      <c r="B41" s="200">
        <f>'Emission Factor References'!$D$17*B34/1000</f>
        <v>0</v>
      </c>
      <c r="C41" s="200">
        <f>'Emission Factor References'!$D$17*C34/1000</f>
        <v>0</v>
      </c>
      <c r="D41" s="200">
        <f>'Emission Factor References'!$D$17*D34/1000</f>
        <v>0</v>
      </c>
      <c r="E41" s="200">
        <f>'Emission Factor References'!$D$17*E34/1000</f>
        <v>0</v>
      </c>
      <c r="F41" s="200">
        <f>'Emission Factor References'!$D$17*F34/1000</f>
        <v>0</v>
      </c>
      <c r="G41" s="200">
        <f>'Emission Factor References'!$D$17*G34/1000</f>
        <v>0</v>
      </c>
      <c r="H41" s="200">
        <f>'Emission Factor References'!$D$17*H34/1000</f>
        <v>0</v>
      </c>
      <c r="I41" s="200">
        <f>'Emission Factor References'!$D$17*I34/1000</f>
        <v>0</v>
      </c>
      <c r="J41" s="200">
        <f>'Emission Factor References'!$D$17*J34/1000</f>
        <v>0</v>
      </c>
      <c r="K41" s="200">
        <f>'Emission Factor References'!$D$17*K34/1000</f>
        <v>0</v>
      </c>
      <c r="L41" s="200">
        <f>'Emission Factor References'!$D$17*L34/1000</f>
        <v>0</v>
      </c>
      <c r="M41" s="200">
        <f>'Emission Factor References'!$D$17*M34/1000</f>
        <v>0</v>
      </c>
      <c r="N41" s="200">
        <f>'Emission Factor References'!$D$17*N34/1000</f>
        <v>0</v>
      </c>
      <c r="O41" s="200">
        <f>'Emission Factor References'!$D$17*O34/1000</f>
        <v>0</v>
      </c>
      <c r="P41" s="200">
        <f>'Emission Factor References'!$D$17*P34/1000</f>
        <v>0</v>
      </c>
      <c r="Q41" s="200">
        <f>'Emission Factor References'!$D$17*Q34/1000</f>
        <v>0</v>
      </c>
      <c r="R41" s="200">
        <f>'Emission Factor References'!$D$17*R34/1000</f>
        <v>0</v>
      </c>
      <c r="S41" s="200">
        <f>'Emission Factor References'!$D$17*S34/1000</f>
        <v>0</v>
      </c>
      <c r="T41" s="200">
        <f>'Emission Factor References'!$D$17*T34/1000</f>
        <v>0</v>
      </c>
      <c r="U41" s="200">
        <f>'Emission Factor References'!$D$17*U34/1000</f>
        <v>0</v>
      </c>
      <c r="V41" s="200">
        <f>'Emission Factor References'!$D$17*V34/1000</f>
        <v>0</v>
      </c>
      <c r="W41" s="200">
        <f>'Emission Factor References'!$D$17*W34/1000</f>
        <v>0</v>
      </c>
      <c r="X41" s="200">
        <f>'Emission Factor References'!$D$17*X34/1000</f>
        <v>0</v>
      </c>
      <c r="Y41" s="200">
        <f>'Emission Factor References'!$D$17*Y34/1000</f>
        <v>0</v>
      </c>
      <c r="Z41" s="200">
        <f>'Emission Factor References'!$D$17*Z34/1000</f>
        <v>0</v>
      </c>
      <c r="AA41" s="200">
        <f>'Emission Factor References'!$D$17*AA34/1000</f>
        <v>0</v>
      </c>
      <c r="AB41" s="201" t="str">
        <f>ROUND('Emission Factor References'!D17,2)&amp;" "&amp;'Emission Factor References'!E17</f>
        <v>172.03 kg CH4/compressor</v>
      </c>
      <c r="AC41" s="156" t="s">
        <v>111</v>
      </c>
      <c r="AG41" s="194">
        <f t="shared" ref="AG41:AG43" si="4">SUM(B41:AA41)</f>
        <v>0</v>
      </c>
    </row>
    <row r="42" spans="1:36" x14ac:dyDescent="0.25">
      <c r="A42" s="70" t="s">
        <v>112</v>
      </c>
      <c r="B42" s="200">
        <f>'Emission Factor References'!$D$18*B35/1000</f>
        <v>0</v>
      </c>
      <c r="C42" s="200">
        <f>'Emission Factor References'!$D$18*C35/1000</f>
        <v>0</v>
      </c>
      <c r="D42" s="200">
        <f>'Emission Factor References'!$D$18*D35/1000</f>
        <v>0</v>
      </c>
      <c r="E42" s="200">
        <f>'Emission Factor References'!$D$18*E35/1000</f>
        <v>0</v>
      </c>
      <c r="F42" s="200">
        <f>'Emission Factor References'!$D$18*F35/1000</f>
        <v>0</v>
      </c>
      <c r="G42" s="200">
        <f>'Emission Factor References'!$D$18*G35/1000</f>
        <v>0</v>
      </c>
      <c r="H42" s="200">
        <f>'Emission Factor References'!$D$18*H35/1000</f>
        <v>0</v>
      </c>
      <c r="I42" s="200">
        <f>'Emission Factor References'!$D$18*I35/1000</f>
        <v>0</v>
      </c>
      <c r="J42" s="200">
        <f>'Emission Factor References'!$D$18*J35/1000</f>
        <v>0</v>
      </c>
      <c r="K42" s="200">
        <f>'Emission Factor References'!$D$18*K35/1000</f>
        <v>0</v>
      </c>
      <c r="L42" s="200">
        <f>'Emission Factor References'!$D$18*L35/1000</f>
        <v>0</v>
      </c>
      <c r="M42" s="200">
        <f>'Emission Factor References'!$D$18*M35/1000</f>
        <v>0</v>
      </c>
      <c r="N42" s="200">
        <f>'Emission Factor References'!$D$18*N35/1000</f>
        <v>0</v>
      </c>
      <c r="O42" s="200">
        <f>'Emission Factor References'!$D$18*O35/1000</f>
        <v>0</v>
      </c>
      <c r="P42" s="200">
        <f>'Emission Factor References'!$D$18*P35/1000</f>
        <v>0</v>
      </c>
      <c r="Q42" s="200">
        <f>'Emission Factor References'!$D$18*Q35/1000</f>
        <v>0</v>
      </c>
      <c r="R42" s="200">
        <f>'Emission Factor References'!$D$18*R35/1000</f>
        <v>0</v>
      </c>
      <c r="S42" s="200">
        <f>'Emission Factor References'!$D$18*S35/1000</f>
        <v>0</v>
      </c>
      <c r="T42" s="200">
        <f>'Emission Factor References'!$D$18*T35/1000</f>
        <v>0</v>
      </c>
      <c r="U42" s="200">
        <f>'Emission Factor References'!$D$18*U35/1000</f>
        <v>0</v>
      </c>
      <c r="V42" s="200">
        <f>'Emission Factor References'!$D$18*V35/1000</f>
        <v>0</v>
      </c>
      <c r="W42" s="200">
        <f>'Emission Factor References'!$D$18*W35/1000</f>
        <v>0</v>
      </c>
      <c r="X42" s="200">
        <f>'Emission Factor References'!$D$18*X35/1000</f>
        <v>0</v>
      </c>
      <c r="Y42" s="200">
        <f>'Emission Factor References'!$D$18*Y35/1000</f>
        <v>0</v>
      </c>
      <c r="Z42" s="200">
        <f>'Emission Factor References'!$D$18*Z35/1000</f>
        <v>0</v>
      </c>
      <c r="AA42" s="200">
        <f>'Emission Factor References'!$D$18*AA35/1000</f>
        <v>0</v>
      </c>
      <c r="AB42" s="201" t="str">
        <f>ROUND('Emission Factor References'!D18,2)&amp;" "&amp;'Emission Factor References'!E18</f>
        <v>0.69 kg CH4/PRV</v>
      </c>
      <c r="AC42" s="156" t="s">
        <v>113</v>
      </c>
      <c r="AG42" s="194">
        <f t="shared" si="4"/>
        <v>0</v>
      </c>
    </row>
    <row r="43" spans="1:36" ht="13.8" thickBot="1" x14ac:dyDescent="0.3">
      <c r="A43" s="202" t="s">
        <v>114</v>
      </c>
      <c r="B43" s="203">
        <f t="shared" ref="B43:AA43" si="5">SUM(B41:B42)</f>
        <v>0</v>
      </c>
      <c r="C43" s="203">
        <f t="shared" si="5"/>
        <v>0</v>
      </c>
      <c r="D43" s="203">
        <f t="shared" si="5"/>
        <v>0</v>
      </c>
      <c r="E43" s="203">
        <f t="shared" si="5"/>
        <v>0</v>
      </c>
      <c r="F43" s="203">
        <f t="shared" si="5"/>
        <v>0</v>
      </c>
      <c r="G43" s="203">
        <f t="shared" si="5"/>
        <v>0</v>
      </c>
      <c r="H43" s="203">
        <f t="shared" si="5"/>
        <v>0</v>
      </c>
      <c r="I43" s="203">
        <f t="shared" ref="I43:Z43" si="6">SUM(I41:I42)</f>
        <v>0</v>
      </c>
      <c r="J43" s="203">
        <f t="shared" si="6"/>
        <v>0</v>
      </c>
      <c r="K43" s="203">
        <f t="shared" si="6"/>
        <v>0</v>
      </c>
      <c r="L43" s="203">
        <f t="shared" si="6"/>
        <v>0</v>
      </c>
      <c r="M43" s="203">
        <f t="shared" si="6"/>
        <v>0</v>
      </c>
      <c r="N43" s="203">
        <f t="shared" si="6"/>
        <v>0</v>
      </c>
      <c r="O43" s="203">
        <f t="shared" si="6"/>
        <v>0</v>
      </c>
      <c r="P43" s="203">
        <f t="shared" si="6"/>
        <v>0</v>
      </c>
      <c r="Q43" s="203">
        <f t="shared" si="6"/>
        <v>0</v>
      </c>
      <c r="R43" s="203">
        <f t="shared" si="6"/>
        <v>0</v>
      </c>
      <c r="S43" s="203">
        <f t="shared" si="6"/>
        <v>0</v>
      </c>
      <c r="T43" s="203">
        <f t="shared" si="6"/>
        <v>0</v>
      </c>
      <c r="U43" s="203">
        <f t="shared" si="6"/>
        <v>0</v>
      </c>
      <c r="V43" s="203">
        <f t="shared" si="6"/>
        <v>0</v>
      </c>
      <c r="W43" s="203">
        <f t="shared" si="6"/>
        <v>0</v>
      </c>
      <c r="X43" s="203">
        <f t="shared" si="6"/>
        <v>0</v>
      </c>
      <c r="Y43" s="203">
        <f t="shared" si="6"/>
        <v>0</v>
      </c>
      <c r="Z43" s="203">
        <f t="shared" si="6"/>
        <v>0</v>
      </c>
      <c r="AA43" s="203">
        <f t="shared" si="5"/>
        <v>0</v>
      </c>
      <c r="AB43" s="204"/>
      <c r="AC43" s="205"/>
      <c r="AG43" s="206">
        <f t="shared" si="4"/>
        <v>0</v>
      </c>
    </row>
    <row r="44" spans="1:36" ht="22.2" thickTop="1" thickBot="1" x14ac:dyDescent="0.45">
      <c r="A44" s="296" t="s">
        <v>115</v>
      </c>
      <c r="B44" s="297"/>
      <c r="C44" s="297"/>
      <c r="D44" s="297"/>
      <c r="E44" s="297"/>
      <c r="F44" s="297"/>
      <c r="G44" s="297"/>
      <c r="H44" s="297"/>
      <c r="I44" s="297"/>
      <c r="J44" s="297"/>
      <c r="K44" s="297"/>
      <c r="L44" s="297"/>
      <c r="M44" s="297"/>
      <c r="N44" s="297"/>
      <c r="O44" s="297"/>
      <c r="P44" s="297"/>
      <c r="Q44" s="297"/>
      <c r="R44" s="297"/>
      <c r="S44" s="297"/>
      <c r="T44" s="297"/>
      <c r="U44" s="297"/>
      <c r="V44" s="297"/>
      <c r="W44" s="297"/>
      <c r="X44" s="297"/>
      <c r="Y44" s="297"/>
      <c r="Z44" s="297"/>
      <c r="AA44" s="298"/>
    </row>
    <row r="45" spans="1:36" ht="42" customHeight="1" thickTop="1" x14ac:dyDescent="0.3">
      <c r="A45" s="207" t="s">
        <v>116</v>
      </c>
      <c r="B45" s="12"/>
      <c r="C45" s="12"/>
      <c r="D45" s="12"/>
      <c r="E45" s="12"/>
      <c r="F45" s="12"/>
      <c r="G45" s="12"/>
      <c r="H45" s="12"/>
      <c r="I45" s="12"/>
      <c r="J45" s="12"/>
      <c r="K45" s="12"/>
      <c r="L45" s="12"/>
      <c r="M45" s="12"/>
      <c r="N45" s="12"/>
      <c r="O45" s="12"/>
      <c r="P45" s="12"/>
      <c r="Q45" s="12"/>
      <c r="R45" s="12"/>
      <c r="S45" s="12"/>
      <c r="T45" s="12"/>
      <c r="U45" s="12"/>
      <c r="V45" s="12"/>
      <c r="W45" s="12"/>
      <c r="X45" s="12"/>
      <c r="Y45" s="12"/>
      <c r="Z45" s="12"/>
      <c r="AA45" s="212"/>
      <c r="AG45" s="193" t="s">
        <v>168</v>
      </c>
    </row>
    <row r="46" spans="1:36" ht="31.5" customHeight="1" x14ac:dyDescent="0.25">
      <c r="B46" s="176" t="str">
        <f t="shared" ref="B46:AA46" si="7">+B$5</f>
        <v>"Non-GHGRP Facility Name"</v>
      </c>
      <c r="C46" s="176" t="str">
        <f t="shared" si="7"/>
        <v>"Non-GHGRP Facility Name"</v>
      </c>
      <c r="D46" s="176" t="str">
        <f t="shared" si="7"/>
        <v>"Non-GHGRP Facility Name"</v>
      </c>
      <c r="E46" s="176" t="str">
        <f t="shared" si="7"/>
        <v>"Non-GHGRP Facility Name"</v>
      </c>
      <c r="F46" s="176" t="str">
        <f t="shared" si="7"/>
        <v>"Non-GHGRP Facility Name"</v>
      </c>
      <c r="G46" s="176" t="str">
        <f t="shared" si="7"/>
        <v>"Non-GHGRP Facility Name"</v>
      </c>
      <c r="H46" s="176" t="str">
        <f t="shared" si="7"/>
        <v>"Non-GHGRP Facility Name"</v>
      </c>
      <c r="I46" s="176" t="str">
        <f t="shared" si="7"/>
        <v>"Non-GHGRP Facility Name"</v>
      </c>
      <c r="J46" s="176" t="str">
        <f t="shared" si="7"/>
        <v>"Non-GHGRP Facility Name"</v>
      </c>
      <c r="K46" s="176" t="str">
        <f t="shared" si="7"/>
        <v>"Non-GHGRP Facility Name"</v>
      </c>
      <c r="L46" s="176" t="str">
        <f t="shared" si="7"/>
        <v>"Non-GHGRP Facility Name"</v>
      </c>
      <c r="M46" s="176" t="str">
        <f t="shared" si="7"/>
        <v>"Non-GHGRP Facility Name"</v>
      </c>
      <c r="N46" s="176" t="str">
        <f t="shared" si="7"/>
        <v>"Non-GHGRP Facility Name"</v>
      </c>
      <c r="O46" s="176" t="str">
        <f t="shared" si="7"/>
        <v>"Non-GHGRP Facility Name"</v>
      </c>
      <c r="P46" s="176" t="str">
        <f t="shared" si="7"/>
        <v>"Non-GHGRP Facility Name"</v>
      </c>
      <c r="Q46" s="176" t="str">
        <f t="shared" si="7"/>
        <v>"Non-GHGRP Facility Name"</v>
      </c>
      <c r="R46" s="176" t="str">
        <f t="shared" si="7"/>
        <v>"Non-GHGRP Facility Name"</v>
      </c>
      <c r="S46" s="176" t="str">
        <f t="shared" si="7"/>
        <v>"Non-GHGRP Facility Name"</v>
      </c>
      <c r="T46" s="176" t="str">
        <f t="shared" si="7"/>
        <v>"Non-GHGRP Facility Name"</v>
      </c>
      <c r="U46" s="176" t="str">
        <f t="shared" si="7"/>
        <v>"Non-GHGRP Facility Name"</v>
      </c>
      <c r="V46" s="176" t="str">
        <f t="shared" si="7"/>
        <v>"Non-GHGRP Facility Name"</v>
      </c>
      <c r="W46" s="176" t="str">
        <f t="shared" si="7"/>
        <v>"Non-GHGRP Facility Name"</v>
      </c>
      <c r="X46" s="176" t="str">
        <f t="shared" si="7"/>
        <v>"Non-GHGRP Facility Name"</v>
      </c>
      <c r="Y46" s="176" t="str">
        <f t="shared" si="7"/>
        <v>"Non-GHGRP Facility Name"</v>
      </c>
      <c r="Z46" s="176" t="str">
        <f t="shared" si="7"/>
        <v>"Non-GHGRP Facility Name"</v>
      </c>
      <c r="AA46" s="177" t="str">
        <f t="shared" si="7"/>
        <v>"Non-GHGRP Facility Name"</v>
      </c>
      <c r="AB46" s="189"/>
      <c r="AG46" s="194"/>
    </row>
    <row r="47" spans="1:36" ht="27.75" customHeight="1" thickBot="1" x14ac:dyDescent="0.3">
      <c r="A47" s="202" t="s">
        <v>169</v>
      </c>
      <c r="B47" s="203">
        <f t="shared" ref="B47:AA47" si="8">B43+B28</f>
        <v>0</v>
      </c>
      <c r="C47" s="203">
        <f t="shared" si="8"/>
        <v>0</v>
      </c>
      <c r="D47" s="203">
        <f t="shared" si="8"/>
        <v>0</v>
      </c>
      <c r="E47" s="203">
        <f t="shared" si="8"/>
        <v>0</v>
      </c>
      <c r="F47" s="203">
        <f t="shared" si="8"/>
        <v>0</v>
      </c>
      <c r="G47" s="203">
        <f t="shared" si="8"/>
        <v>0</v>
      </c>
      <c r="H47" s="203">
        <f t="shared" si="8"/>
        <v>0</v>
      </c>
      <c r="I47" s="203">
        <f t="shared" ref="I47:Z47" si="9">I43+I28</f>
        <v>0</v>
      </c>
      <c r="J47" s="203">
        <f t="shared" si="9"/>
        <v>0</v>
      </c>
      <c r="K47" s="203">
        <f t="shared" si="9"/>
        <v>0</v>
      </c>
      <c r="L47" s="203">
        <f t="shared" si="9"/>
        <v>0</v>
      </c>
      <c r="M47" s="203">
        <f t="shared" si="9"/>
        <v>0</v>
      </c>
      <c r="N47" s="203">
        <f t="shared" si="9"/>
        <v>0</v>
      </c>
      <c r="O47" s="203">
        <f t="shared" si="9"/>
        <v>0</v>
      </c>
      <c r="P47" s="203">
        <f t="shared" si="9"/>
        <v>0</v>
      </c>
      <c r="Q47" s="203">
        <f t="shared" si="9"/>
        <v>0</v>
      </c>
      <c r="R47" s="203">
        <f t="shared" si="9"/>
        <v>0</v>
      </c>
      <c r="S47" s="203">
        <f t="shared" si="9"/>
        <v>0</v>
      </c>
      <c r="T47" s="203">
        <f t="shared" si="9"/>
        <v>0</v>
      </c>
      <c r="U47" s="203">
        <f t="shared" si="9"/>
        <v>0</v>
      </c>
      <c r="V47" s="203">
        <f t="shared" si="9"/>
        <v>0</v>
      </c>
      <c r="W47" s="203">
        <f t="shared" si="9"/>
        <v>0</v>
      </c>
      <c r="X47" s="203">
        <f t="shared" si="9"/>
        <v>0</v>
      </c>
      <c r="Y47" s="203">
        <f t="shared" si="9"/>
        <v>0</v>
      </c>
      <c r="Z47" s="203">
        <f t="shared" si="9"/>
        <v>0</v>
      </c>
      <c r="AA47" s="233">
        <f t="shared" si="8"/>
        <v>0</v>
      </c>
      <c r="AB47" s="189"/>
      <c r="AG47" s="206">
        <f>SUM(B47:AA47)</f>
        <v>0</v>
      </c>
    </row>
    <row r="48" spans="1:36" s="10" customFormat="1" ht="28.2" customHeight="1" thickTop="1" thickBot="1" x14ac:dyDescent="0.35">
      <c r="A48"/>
      <c r="B48"/>
      <c r="C48"/>
      <c r="D48"/>
      <c r="E48"/>
      <c r="F48"/>
      <c r="G48"/>
      <c r="H48"/>
      <c r="I48"/>
      <c r="J48"/>
      <c r="K48"/>
      <c r="L48"/>
      <c r="M48"/>
      <c r="N48"/>
      <c r="O48"/>
      <c r="P48"/>
      <c r="Q48"/>
      <c r="R48"/>
      <c r="S48"/>
      <c r="T48"/>
      <c r="U48"/>
      <c r="V48"/>
      <c r="W48"/>
      <c r="X48"/>
      <c r="Y48"/>
      <c r="Z48"/>
      <c r="AA48"/>
      <c r="AB48" s="3"/>
      <c r="AC48" s="1"/>
      <c r="AH48" s="3"/>
      <c r="AI48" s="3"/>
      <c r="AJ48" s="3"/>
    </row>
    <row r="49" spans="1:37" s="10" customFormat="1" ht="28.2" customHeight="1" thickTop="1" thickBot="1" x14ac:dyDescent="0.35">
      <c r="A49" s="319" t="s">
        <v>119</v>
      </c>
      <c r="B49" s="320"/>
      <c r="C49" s="320"/>
      <c r="D49" s="320"/>
      <c r="E49" s="320"/>
      <c r="F49" s="320"/>
      <c r="G49" s="320"/>
      <c r="H49" s="320"/>
      <c r="I49" s="320"/>
      <c r="J49" s="320"/>
      <c r="K49" s="320"/>
      <c r="L49" s="320"/>
      <c r="M49" s="320"/>
      <c r="N49" s="320"/>
      <c r="O49" s="320"/>
      <c r="P49" s="320"/>
      <c r="Q49" s="320"/>
      <c r="R49" s="320"/>
      <c r="S49" s="320"/>
      <c r="T49" s="320"/>
      <c r="U49" s="320"/>
      <c r="V49" s="320"/>
      <c r="W49" s="320"/>
      <c r="X49" s="320"/>
      <c r="Y49" s="320"/>
      <c r="Z49" s="320"/>
      <c r="AA49" s="321"/>
      <c r="AB49" s="234"/>
      <c r="AC49" s="1"/>
      <c r="AH49" s="3"/>
      <c r="AI49" s="3"/>
      <c r="AJ49" s="3"/>
    </row>
    <row r="50" spans="1:37" ht="54" thickTop="1" x14ac:dyDescent="0.3">
      <c r="A50" s="207" t="s">
        <v>120</v>
      </c>
      <c r="B50" s="12"/>
      <c r="C50" s="12"/>
      <c r="D50" s="12"/>
      <c r="E50" s="12"/>
      <c r="F50" s="12"/>
      <c r="G50" s="12"/>
      <c r="H50" s="12"/>
      <c r="I50" s="12"/>
      <c r="J50" s="12"/>
      <c r="K50" s="12"/>
      <c r="L50" s="12"/>
      <c r="M50" s="12"/>
      <c r="N50" s="12"/>
      <c r="O50" s="12"/>
      <c r="P50" s="12"/>
      <c r="Q50" s="12"/>
      <c r="R50" s="12"/>
      <c r="S50" s="12"/>
      <c r="T50" s="12"/>
      <c r="U50" s="12"/>
      <c r="V50" s="12"/>
      <c r="W50" s="12"/>
      <c r="X50" s="12"/>
      <c r="Y50" s="12"/>
      <c r="Z50" s="12"/>
      <c r="AA50" s="12"/>
      <c r="AB50" s="212"/>
      <c r="AG50" s="193" t="s">
        <v>170</v>
      </c>
    </row>
    <row r="51" spans="1:37" x14ac:dyDescent="0.25">
      <c r="A51" s="198"/>
      <c r="B51" s="176" t="str">
        <f t="shared" ref="B51:AA51" si="10">+B$5</f>
        <v>"Non-GHGRP Facility Name"</v>
      </c>
      <c r="C51" s="176" t="str">
        <f t="shared" si="10"/>
        <v>"Non-GHGRP Facility Name"</v>
      </c>
      <c r="D51" s="176" t="str">
        <f t="shared" si="10"/>
        <v>"Non-GHGRP Facility Name"</v>
      </c>
      <c r="E51" s="176" t="str">
        <f t="shared" si="10"/>
        <v>"Non-GHGRP Facility Name"</v>
      </c>
      <c r="F51" s="176" t="str">
        <f t="shared" si="10"/>
        <v>"Non-GHGRP Facility Name"</v>
      </c>
      <c r="G51" s="176" t="str">
        <f t="shared" si="10"/>
        <v>"Non-GHGRP Facility Name"</v>
      </c>
      <c r="H51" s="176" t="str">
        <f t="shared" si="10"/>
        <v>"Non-GHGRP Facility Name"</v>
      </c>
      <c r="I51" s="176" t="str">
        <f t="shared" si="10"/>
        <v>"Non-GHGRP Facility Name"</v>
      </c>
      <c r="J51" s="176" t="str">
        <f t="shared" si="10"/>
        <v>"Non-GHGRP Facility Name"</v>
      </c>
      <c r="K51" s="176" t="str">
        <f t="shared" si="10"/>
        <v>"Non-GHGRP Facility Name"</v>
      </c>
      <c r="L51" s="176" t="str">
        <f t="shared" si="10"/>
        <v>"Non-GHGRP Facility Name"</v>
      </c>
      <c r="M51" s="176" t="str">
        <f t="shared" si="10"/>
        <v>"Non-GHGRP Facility Name"</v>
      </c>
      <c r="N51" s="176" t="str">
        <f t="shared" si="10"/>
        <v>"Non-GHGRP Facility Name"</v>
      </c>
      <c r="O51" s="176" t="str">
        <f t="shared" si="10"/>
        <v>"Non-GHGRP Facility Name"</v>
      </c>
      <c r="P51" s="176" t="str">
        <f t="shared" si="10"/>
        <v>"Non-GHGRP Facility Name"</v>
      </c>
      <c r="Q51" s="176" t="str">
        <f t="shared" si="10"/>
        <v>"Non-GHGRP Facility Name"</v>
      </c>
      <c r="R51" s="176" t="str">
        <f t="shared" si="10"/>
        <v>"Non-GHGRP Facility Name"</v>
      </c>
      <c r="S51" s="176" t="str">
        <f t="shared" si="10"/>
        <v>"Non-GHGRP Facility Name"</v>
      </c>
      <c r="T51" s="176" t="str">
        <f t="shared" si="10"/>
        <v>"Non-GHGRP Facility Name"</v>
      </c>
      <c r="U51" s="176" t="str">
        <f t="shared" si="10"/>
        <v>"Non-GHGRP Facility Name"</v>
      </c>
      <c r="V51" s="176" t="str">
        <f t="shared" si="10"/>
        <v>"Non-GHGRP Facility Name"</v>
      </c>
      <c r="W51" s="176" t="str">
        <f t="shared" si="10"/>
        <v>"Non-GHGRP Facility Name"</v>
      </c>
      <c r="X51" s="176" t="str">
        <f t="shared" si="10"/>
        <v>"Non-GHGRP Facility Name"</v>
      </c>
      <c r="Y51" s="176" t="str">
        <f t="shared" si="10"/>
        <v>"Non-GHGRP Facility Name"</v>
      </c>
      <c r="Z51" s="176" t="str">
        <f t="shared" si="10"/>
        <v>"Non-GHGRP Facility Name"</v>
      </c>
      <c r="AA51" s="176" t="str">
        <f t="shared" si="10"/>
        <v>"Non-GHGRP Facility Name"</v>
      </c>
      <c r="AB51" s="213" t="s">
        <v>68</v>
      </c>
      <c r="AG51" s="194"/>
    </row>
    <row r="52" spans="1:37" ht="39.6" x14ac:dyDescent="0.25">
      <c r="A52" s="70" t="s">
        <v>122</v>
      </c>
      <c r="B52" s="80"/>
      <c r="C52" s="80"/>
      <c r="D52" s="80"/>
      <c r="E52" s="80"/>
      <c r="F52" s="80"/>
      <c r="G52" s="80"/>
      <c r="H52" s="80"/>
      <c r="I52" s="80"/>
      <c r="J52" s="80"/>
      <c r="K52" s="80"/>
      <c r="L52" s="80"/>
      <c r="M52" s="80"/>
      <c r="N52" s="80"/>
      <c r="O52" s="80"/>
      <c r="P52" s="80"/>
      <c r="Q52" s="80"/>
      <c r="R52" s="80"/>
      <c r="S52" s="80"/>
      <c r="T52" s="80"/>
      <c r="U52" s="80"/>
      <c r="V52" s="80"/>
      <c r="W52" s="80"/>
      <c r="X52" s="80"/>
      <c r="Y52" s="80"/>
      <c r="Z52" s="80"/>
      <c r="AA52" s="80"/>
      <c r="AB52" s="63" t="s">
        <v>171</v>
      </c>
      <c r="AG52" s="194">
        <f>SUM(B52:AA52)</f>
        <v>0</v>
      </c>
    </row>
    <row r="53" spans="1:37" ht="39.6" x14ac:dyDescent="0.25">
      <c r="A53" s="70" t="s">
        <v>124</v>
      </c>
      <c r="B53" s="111">
        <v>1.2350000000000001</v>
      </c>
      <c r="C53" s="111">
        <v>1.2350000000000001</v>
      </c>
      <c r="D53" s="111">
        <v>1.2350000000000001</v>
      </c>
      <c r="E53" s="111">
        <v>1.2350000000000001</v>
      </c>
      <c r="F53" s="111">
        <v>1.2350000000000001</v>
      </c>
      <c r="G53" s="111">
        <v>1.2350000000000001</v>
      </c>
      <c r="H53" s="111">
        <v>1.2350000000000001</v>
      </c>
      <c r="I53" s="111">
        <v>1.2350000000000001</v>
      </c>
      <c r="J53" s="111">
        <v>1.2350000000000001</v>
      </c>
      <c r="K53" s="111">
        <v>1.2350000000000001</v>
      </c>
      <c r="L53" s="111">
        <v>1.2350000000000001</v>
      </c>
      <c r="M53" s="111">
        <v>1.2350000000000001</v>
      </c>
      <c r="N53" s="111">
        <v>1.2350000000000001</v>
      </c>
      <c r="O53" s="111">
        <v>1.2350000000000001</v>
      </c>
      <c r="P53" s="111">
        <v>1.2350000000000001</v>
      </c>
      <c r="Q53" s="111">
        <v>1.2350000000000001</v>
      </c>
      <c r="R53" s="111">
        <v>1.2350000000000001</v>
      </c>
      <c r="S53" s="111">
        <v>1.2350000000000001</v>
      </c>
      <c r="T53" s="111">
        <v>1.2350000000000001</v>
      </c>
      <c r="U53" s="111">
        <v>1.2350000000000001</v>
      </c>
      <c r="V53" s="111">
        <v>1.2350000000000001</v>
      </c>
      <c r="W53" s="111">
        <v>1.2350000000000001</v>
      </c>
      <c r="X53" s="111">
        <v>1.2350000000000001</v>
      </c>
      <c r="Y53" s="111">
        <v>1.2350000000000001</v>
      </c>
      <c r="Z53" s="111">
        <v>1.2350000000000001</v>
      </c>
      <c r="AA53" s="111">
        <v>1.2350000000000001</v>
      </c>
      <c r="AB53" s="63" t="s">
        <v>125</v>
      </c>
      <c r="AC53" s="214"/>
      <c r="AG53" s="215"/>
    </row>
    <row r="54" spans="1:37" ht="26.4" x14ac:dyDescent="0.25">
      <c r="A54" s="70" t="s">
        <v>126</v>
      </c>
      <c r="B54" s="200">
        <f>B52*B53</f>
        <v>0</v>
      </c>
      <c r="C54" s="200">
        <f t="shared" ref="C54:AA54" si="11">C52*C53</f>
        <v>0</v>
      </c>
      <c r="D54" s="200">
        <f t="shared" si="11"/>
        <v>0</v>
      </c>
      <c r="E54" s="200">
        <f t="shared" si="11"/>
        <v>0</v>
      </c>
      <c r="F54" s="200">
        <f t="shared" si="11"/>
        <v>0</v>
      </c>
      <c r="G54" s="200">
        <f t="shared" si="11"/>
        <v>0</v>
      </c>
      <c r="H54" s="200">
        <f t="shared" si="11"/>
        <v>0</v>
      </c>
      <c r="I54" s="200">
        <f t="shared" ref="I54:Z54" si="12">I52*I53</f>
        <v>0</v>
      </c>
      <c r="J54" s="200">
        <f t="shared" si="12"/>
        <v>0</v>
      </c>
      <c r="K54" s="200">
        <f t="shared" si="12"/>
        <v>0</v>
      </c>
      <c r="L54" s="200">
        <f t="shared" si="12"/>
        <v>0</v>
      </c>
      <c r="M54" s="200">
        <f t="shared" si="12"/>
        <v>0</v>
      </c>
      <c r="N54" s="200">
        <f t="shared" si="12"/>
        <v>0</v>
      </c>
      <c r="O54" s="200">
        <f t="shared" si="12"/>
        <v>0</v>
      </c>
      <c r="P54" s="200">
        <f t="shared" si="12"/>
        <v>0</v>
      </c>
      <c r="Q54" s="200">
        <f t="shared" si="12"/>
        <v>0</v>
      </c>
      <c r="R54" s="200">
        <f t="shared" si="12"/>
        <v>0</v>
      </c>
      <c r="S54" s="200">
        <f t="shared" si="12"/>
        <v>0</v>
      </c>
      <c r="T54" s="200">
        <f t="shared" si="12"/>
        <v>0</v>
      </c>
      <c r="U54" s="200">
        <f t="shared" si="12"/>
        <v>0</v>
      </c>
      <c r="V54" s="200">
        <f t="shared" si="12"/>
        <v>0</v>
      </c>
      <c r="W54" s="200">
        <f t="shared" si="12"/>
        <v>0</v>
      </c>
      <c r="X54" s="200">
        <f t="shared" si="12"/>
        <v>0</v>
      </c>
      <c r="Y54" s="200">
        <f t="shared" si="12"/>
        <v>0</v>
      </c>
      <c r="Z54" s="200">
        <f t="shared" si="12"/>
        <v>0</v>
      </c>
      <c r="AA54" s="200">
        <f t="shared" si="11"/>
        <v>0</v>
      </c>
      <c r="AB54" s="63" t="s">
        <v>172</v>
      </c>
      <c r="AG54" s="215"/>
    </row>
    <row r="55" spans="1:37" ht="39.6" x14ac:dyDescent="0.25">
      <c r="A55" s="70" t="s">
        <v>128</v>
      </c>
      <c r="B55" s="80"/>
      <c r="C55" s="80"/>
      <c r="D55" s="80"/>
      <c r="E55" s="80"/>
      <c r="F55" s="80"/>
      <c r="G55" s="80"/>
      <c r="H55" s="80"/>
      <c r="I55" s="80"/>
      <c r="J55" s="80"/>
      <c r="K55" s="80"/>
      <c r="L55" s="80"/>
      <c r="M55" s="80"/>
      <c r="N55" s="80"/>
      <c r="O55" s="80"/>
      <c r="P55" s="80"/>
      <c r="Q55" s="80"/>
      <c r="R55" s="80"/>
      <c r="S55" s="80"/>
      <c r="T55" s="80"/>
      <c r="U55" s="80"/>
      <c r="V55" s="80"/>
      <c r="W55" s="80"/>
      <c r="X55" s="80"/>
      <c r="Y55" s="80"/>
      <c r="Z55" s="80"/>
      <c r="AA55" s="80"/>
      <c r="AB55" s="63" t="s">
        <v>173</v>
      </c>
      <c r="AG55" s="194">
        <f>SUM(B55:AA55)</f>
        <v>0</v>
      </c>
    </row>
    <row r="56" spans="1:37" ht="39.6" x14ac:dyDescent="0.25">
      <c r="A56" s="70" t="s">
        <v>130</v>
      </c>
      <c r="B56" s="112">
        <v>5.8</v>
      </c>
      <c r="C56" s="112">
        <v>5.8</v>
      </c>
      <c r="D56" s="112">
        <v>5.8</v>
      </c>
      <c r="E56" s="112">
        <v>5.8</v>
      </c>
      <c r="F56" s="112">
        <v>5.8</v>
      </c>
      <c r="G56" s="112">
        <v>5.8</v>
      </c>
      <c r="H56" s="112">
        <v>5.8</v>
      </c>
      <c r="I56" s="112">
        <v>5.8</v>
      </c>
      <c r="J56" s="112">
        <v>5.8</v>
      </c>
      <c r="K56" s="112">
        <v>5.8</v>
      </c>
      <c r="L56" s="112">
        <v>5.8</v>
      </c>
      <c r="M56" s="112">
        <v>5.8</v>
      </c>
      <c r="N56" s="112">
        <v>5.8</v>
      </c>
      <c r="O56" s="112">
        <v>5.8</v>
      </c>
      <c r="P56" s="112">
        <v>5.8</v>
      </c>
      <c r="Q56" s="112">
        <v>5.8</v>
      </c>
      <c r="R56" s="112">
        <v>5.8</v>
      </c>
      <c r="S56" s="112">
        <v>5.8</v>
      </c>
      <c r="T56" s="112">
        <v>5.8</v>
      </c>
      <c r="U56" s="112">
        <v>5.8</v>
      </c>
      <c r="V56" s="112">
        <v>5.8</v>
      </c>
      <c r="W56" s="112">
        <v>5.8</v>
      </c>
      <c r="X56" s="112">
        <v>5.8</v>
      </c>
      <c r="Y56" s="112">
        <v>5.8</v>
      </c>
      <c r="Z56" s="112">
        <v>5.8</v>
      </c>
      <c r="AA56" s="112">
        <v>5.8</v>
      </c>
      <c r="AB56" s="63" t="s">
        <v>131</v>
      </c>
      <c r="AC56" s="214"/>
      <c r="AG56" s="215"/>
    </row>
    <row r="57" spans="1:37" ht="26.4" x14ac:dyDescent="0.25">
      <c r="A57" s="70" t="s">
        <v>132</v>
      </c>
      <c r="B57" s="200">
        <f>B55*B56</f>
        <v>0</v>
      </c>
      <c r="C57" s="200">
        <f t="shared" ref="C57:AA57" si="13">C55*C56</f>
        <v>0</v>
      </c>
      <c r="D57" s="200">
        <f t="shared" si="13"/>
        <v>0</v>
      </c>
      <c r="E57" s="200">
        <f t="shared" si="13"/>
        <v>0</v>
      </c>
      <c r="F57" s="200">
        <f t="shared" si="13"/>
        <v>0</v>
      </c>
      <c r="G57" s="200">
        <f t="shared" si="13"/>
        <v>0</v>
      </c>
      <c r="H57" s="200">
        <f t="shared" si="13"/>
        <v>0</v>
      </c>
      <c r="I57" s="200">
        <f t="shared" ref="I57:Z57" si="14">I55*I56</f>
        <v>0</v>
      </c>
      <c r="J57" s="200">
        <f t="shared" si="14"/>
        <v>0</v>
      </c>
      <c r="K57" s="200">
        <f t="shared" si="14"/>
        <v>0</v>
      </c>
      <c r="L57" s="200">
        <f t="shared" si="14"/>
        <v>0</v>
      </c>
      <c r="M57" s="200">
        <f t="shared" si="14"/>
        <v>0</v>
      </c>
      <c r="N57" s="200">
        <f t="shared" si="14"/>
        <v>0</v>
      </c>
      <c r="O57" s="200">
        <f t="shared" si="14"/>
        <v>0</v>
      </c>
      <c r="P57" s="200">
        <f t="shared" si="14"/>
        <v>0</v>
      </c>
      <c r="Q57" s="200">
        <f t="shared" si="14"/>
        <v>0</v>
      </c>
      <c r="R57" s="200">
        <f t="shared" si="14"/>
        <v>0</v>
      </c>
      <c r="S57" s="200">
        <f t="shared" si="14"/>
        <v>0</v>
      </c>
      <c r="T57" s="200">
        <f t="shared" si="14"/>
        <v>0</v>
      </c>
      <c r="U57" s="200">
        <f t="shared" si="14"/>
        <v>0</v>
      </c>
      <c r="V57" s="200">
        <f t="shared" si="14"/>
        <v>0</v>
      </c>
      <c r="W57" s="200">
        <f t="shared" si="14"/>
        <v>0</v>
      </c>
      <c r="X57" s="200">
        <f t="shared" si="14"/>
        <v>0</v>
      </c>
      <c r="Y57" s="200">
        <f t="shared" si="14"/>
        <v>0</v>
      </c>
      <c r="Z57" s="200">
        <f t="shared" si="14"/>
        <v>0</v>
      </c>
      <c r="AA57" s="200">
        <f t="shared" si="13"/>
        <v>0</v>
      </c>
      <c r="AB57" s="63" t="s">
        <v>174</v>
      </c>
      <c r="AG57" s="194">
        <f>SUM(B57:AA57)</f>
        <v>0</v>
      </c>
    </row>
    <row r="58" spans="1:37" ht="52.8" x14ac:dyDescent="0.25">
      <c r="A58" s="70" t="s">
        <v>134</v>
      </c>
      <c r="B58" s="216" t="str">
        <f>IFERROR(B54/(B54+B57),"Needs Data")</f>
        <v>Needs Data</v>
      </c>
      <c r="C58" s="216" t="str">
        <f t="shared" ref="C58:AA58" si="15">IFERROR(C54/(C54+C57),"Needs Data")</f>
        <v>Needs Data</v>
      </c>
      <c r="D58" s="216" t="str">
        <f t="shared" si="15"/>
        <v>Needs Data</v>
      </c>
      <c r="E58" s="216" t="str">
        <f t="shared" si="15"/>
        <v>Needs Data</v>
      </c>
      <c r="F58" s="216" t="str">
        <f t="shared" si="15"/>
        <v>Needs Data</v>
      </c>
      <c r="G58" s="216" t="str">
        <f t="shared" si="15"/>
        <v>Needs Data</v>
      </c>
      <c r="H58" s="216" t="str">
        <f t="shared" si="15"/>
        <v>Needs Data</v>
      </c>
      <c r="I58" s="216" t="str">
        <f t="shared" ref="I58:Z58" si="16">IFERROR(I54/(I54+I57),"Needs Data")</f>
        <v>Needs Data</v>
      </c>
      <c r="J58" s="216" t="str">
        <f t="shared" si="16"/>
        <v>Needs Data</v>
      </c>
      <c r="K58" s="216" t="str">
        <f t="shared" si="16"/>
        <v>Needs Data</v>
      </c>
      <c r="L58" s="216" t="str">
        <f t="shared" si="16"/>
        <v>Needs Data</v>
      </c>
      <c r="M58" s="216" t="str">
        <f t="shared" si="16"/>
        <v>Needs Data</v>
      </c>
      <c r="N58" s="216" t="str">
        <f t="shared" si="16"/>
        <v>Needs Data</v>
      </c>
      <c r="O58" s="216" t="str">
        <f t="shared" si="16"/>
        <v>Needs Data</v>
      </c>
      <c r="P58" s="216" t="str">
        <f t="shared" si="16"/>
        <v>Needs Data</v>
      </c>
      <c r="Q58" s="216" t="str">
        <f t="shared" si="16"/>
        <v>Needs Data</v>
      </c>
      <c r="R58" s="216" t="str">
        <f t="shared" si="16"/>
        <v>Needs Data</v>
      </c>
      <c r="S58" s="216" t="str">
        <f t="shared" si="16"/>
        <v>Needs Data</v>
      </c>
      <c r="T58" s="216" t="str">
        <f t="shared" si="16"/>
        <v>Needs Data</v>
      </c>
      <c r="U58" s="216" t="str">
        <f t="shared" si="16"/>
        <v>Needs Data</v>
      </c>
      <c r="V58" s="216" t="str">
        <f t="shared" si="16"/>
        <v>Needs Data</v>
      </c>
      <c r="W58" s="216" t="str">
        <f t="shared" si="16"/>
        <v>Needs Data</v>
      </c>
      <c r="X58" s="216" t="str">
        <f t="shared" si="16"/>
        <v>Needs Data</v>
      </c>
      <c r="Y58" s="216" t="str">
        <f t="shared" si="16"/>
        <v>Needs Data</v>
      </c>
      <c r="Z58" s="216" t="str">
        <f t="shared" si="16"/>
        <v>Needs Data</v>
      </c>
      <c r="AA58" s="216" t="str">
        <f t="shared" si="15"/>
        <v>Needs Data</v>
      </c>
      <c r="AB58" s="63" t="s">
        <v>175</v>
      </c>
      <c r="AG58" s="215"/>
    </row>
    <row r="59" spans="1:37" ht="39.6" x14ac:dyDescent="0.25">
      <c r="A59" s="70" t="s">
        <v>136</v>
      </c>
      <c r="B59" s="217" t="str">
        <f>IFERROR(B58*B47,"Needs Data")</f>
        <v>Needs Data</v>
      </c>
      <c r="C59" s="217" t="str">
        <f t="shared" ref="C59:AA59" si="17">IFERROR(C58*C47,"Needs Data")</f>
        <v>Needs Data</v>
      </c>
      <c r="D59" s="217" t="str">
        <f t="shared" si="17"/>
        <v>Needs Data</v>
      </c>
      <c r="E59" s="217" t="str">
        <f t="shared" si="17"/>
        <v>Needs Data</v>
      </c>
      <c r="F59" s="217" t="str">
        <f t="shared" si="17"/>
        <v>Needs Data</v>
      </c>
      <c r="G59" s="217" t="str">
        <f t="shared" si="17"/>
        <v>Needs Data</v>
      </c>
      <c r="H59" s="217" t="str">
        <f t="shared" si="17"/>
        <v>Needs Data</v>
      </c>
      <c r="I59" s="217" t="str">
        <f t="shared" ref="I59:Z59" si="18">IFERROR(I58*I47,"Needs Data")</f>
        <v>Needs Data</v>
      </c>
      <c r="J59" s="217" t="str">
        <f t="shared" si="18"/>
        <v>Needs Data</v>
      </c>
      <c r="K59" s="217" t="str">
        <f t="shared" si="18"/>
        <v>Needs Data</v>
      </c>
      <c r="L59" s="217" t="str">
        <f t="shared" si="18"/>
        <v>Needs Data</v>
      </c>
      <c r="M59" s="217" t="str">
        <f t="shared" si="18"/>
        <v>Needs Data</v>
      </c>
      <c r="N59" s="217" t="str">
        <f t="shared" si="18"/>
        <v>Needs Data</v>
      </c>
      <c r="O59" s="217" t="str">
        <f t="shared" si="18"/>
        <v>Needs Data</v>
      </c>
      <c r="P59" s="217" t="str">
        <f t="shared" si="18"/>
        <v>Needs Data</v>
      </c>
      <c r="Q59" s="217" t="str">
        <f t="shared" si="18"/>
        <v>Needs Data</v>
      </c>
      <c r="R59" s="217" t="str">
        <f t="shared" si="18"/>
        <v>Needs Data</v>
      </c>
      <c r="S59" s="217" t="str">
        <f t="shared" si="18"/>
        <v>Needs Data</v>
      </c>
      <c r="T59" s="217" t="str">
        <f t="shared" si="18"/>
        <v>Needs Data</v>
      </c>
      <c r="U59" s="217" t="str">
        <f t="shared" si="18"/>
        <v>Needs Data</v>
      </c>
      <c r="V59" s="217" t="str">
        <f t="shared" si="18"/>
        <v>Needs Data</v>
      </c>
      <c r="W59" s="217" t="str">
        <f t="shared" si="18"/>
        <v>Needs Data</v>
      </c>
      <c r="X59" s="217" t="str">
        <f t="shared" si="18"/>
        <v>Needs Data</v>
      </c>
      <c r="Y59" s="217" t="str">
        <f t="shared" si="18"/>
        <v>Needs Data</v>
      </c>
      <c r="Z59" s="217" t="str">
        <f t="shared" si="18"/>
        <v>Needs Data</v>
      </c>
      <c r="AA59" s="217" t="str">
        <f t="shared" si="17"/>
        <v>Needs Data</v>
      </c>
      <c r="AB59" s="63" t="s">
        <v>176</v>
      </c>
      <c r="AG59" s="194">
        <f>SUM(B59:AA59)</f>
        <v>0</v>
      </c>
    </row>
    <row r="60" spans="1:37" ht="27" thickBot="1" x14ac:dyDescent="0.3">
      <c r="A60" s="218" t="s">
        <v>138</v>
      </c>
      <c r="B60" s="308">
        <f>SUM(B59:AA59)</f>
        <v>0</v>
      </c>
      <c r="C60" s="309"/>
      <c r="D60" s="309"/>
      <c r="E60" s="309"/>
      <c r="F60" s="309"/>
      <c r="G60" s="309"/>
      <c r="H60" s="309"/>
      <c r="I60" s="309"/>
      <c r="J60" s="309"/>
      <c r="K60" s="309"/>
      <c r="L60" s="309"/>
      <c r="M60" s="309"/>
      <c r="N60" s="309"/>
      <c r="O60" s="309"/>
      <c r="P60" s="309"/>
      <c r="Q60" s="309"/>
      <c r="R60" s="309"/>
      <c r="S60" s="309"/>
      <c r="T60" s="309"/>
      <c r="U60" s="309"/>
      <c r="V60" s="309"/>
      <c r="W60" s="309"/>
      <c r="X60" s="309"/>
      <c r="Y60" s="309"/>
      <c r="Z60" s="309"/>
      <c r="AA60" s="310"/>
      <c r="AB60" s="87" t="s">
        <v>177</v>
      </c>
      <c r="AG60" s="206" t="str">
        <f>IF(AG59=B60,"CORRECT","ERROR")</f>
        <v>CORRECT</v>
      </c>
      <c r="AH60" s="317" t="s">
        <v>140</v>
      </c>
      <c r="AI60" s="317"/>
      <c r="AJ60" s="317"/>
      <c r="AK60" s="318"/>
    </row>
    <row r="61" spans="1:37" ht="30" customHeight="1" thickTop="1" thickBot="1" x14ac:dyDescent="0.35">
      <c r="A61"/>
      <c r="B61"/>
      <c r="C61"/>
      <c r="D61"/>
      <c r="E61"/>
      <c r="F61"/>
      <c r="G61"/>
      <c r="H61"/>
      <c r="I61"/>
      <c r="J61"/>
      <c r="K61"/>
      <c r="L61"/>
      <c r="M61"/>
      <c r="N61"/>
      <c r="O61"/>
      <c r="P61"/>
      <c r="Q61"/>
      <c r="R61"/>
      <c r="S61"/>
      <c r="T61"/>
      <c r="U61"/>
      <c r="V61"/>
      <c r="W61"/>
      <c r="X61"/>
      <c r="Y61"/>
      <c r="Z61"/>
      <c r="AA61"/>
      <c r="AB61" s="16"/>
    </row>
    <row r="62" spans="1:37" ht="30" customHeight="1" thickTop="1" thickBot="1" x14ac:dyDescent="0.3">
      <c r="A62" s="311" t="s">
        <v>141</v>
      </c>
      <c r="B62" s="312"/>
      <c r="C62" s="312"/>
      <c r="D62" s="312"/>
      <c r="E62" s="312"/>
      <c r="F62" s="312"/>
      <c r="G62" s="312"/>
      <c r="H62" s="312"/>
      <c r="I62" s="312"/>
      <c r="J62" s="312"/>
      <c r="K62" s="312"/>
      <c r="L62" s="312"/>
      <c r="M62" s="312"/>
      <c r="N62" s="312"/>
      <c r="O62" s="312"/>
      <c r="P62" s="312"/>
      <c r="Q62" s="312"/>
      <c r="R62" s="312"/>
      <c r="S62" s="312"/>
      <c r="T62" s="312"/>
      <c r="U62" s="312"/>
      <c r="V62" s="312"/>
      <c r="W62" s="312"/>
      <c r="X62" s="312"/>
      <c r="Y62" s="312"/>
      <c r="Z62" s="312"/>
      <c r="AA62" s="313"/>
      <c r="AB62" s="219"/>
      <c r="AC62" s="195"/>
    </row>
    <row r="63" spans="1:37" ht="49.5" customHeight="1" thickTop="1" x14ac:dyDescent="0.3">
      <c r="A63" s="207" t="s">
        <v>142</v>
      </c>
      <c r="B63" s="11"/>
      <c r="C63" s="11"/>
      <c r="D63" s="11"/>
      <c r="E63" s="11"/>
      <c r="F63" s="11"/>
      <c r="G63" s="11"/>
      <c r="H63" s="11"/>
      <c r="I63" s="11"/>
      <c r="J63" s="11"/>
      <c r="K63" s="11"/>
      <c r="L63" s="11"/>
      <c r="M63" s="11"/>
      <c r="N63" s="11"/>
      <c r="O63" s="11"/>
      <c r="P63" s="11"/>
      <c r="Q63" s="11"/>
      <c r="R63" s="11"/>
      <c r="S63" s="11"/>
      <c r="T63" s="11"/>
      <c r="U63" s="11"/>
      <c r="V63" s="11"/>
      <c r="W63" s="11"/>
      <c r="X63" s="11"/>
      <c r="Y63" s="11"/>
      <c r="Z63" s="11"/>
      <c r="AA63" s="11"/>
      <c r="AB63" s="11"/>
      <c r="AC63" s="197"/>
      <c r="AG63" s="193" t="s">
        <v>178</v>
      </c>
    </row>
    <row r="64" spans="1:37" x14ac:dyDescent="0.25">
      <c r="A64" s="62"/>
      <c r="B64" s="176" t="str">
        <f t="shared" ref="B64:AA64" si="19">+B$5</f>
        <v>"Non-GHGRP Facility Name"</v>
      </c>
      <c r="C64" s="176" t="str">
        <f t="shared" si="19"/>
        <v>"Non-GHGRP Facility Name"</v>
      </c>
      <c r="D64" s="176" t="str">
        <f t="shared" si="19"/>
        <v>"Non-GHGRP Facility Name"</v>
      </c>
      <c r="E64" s="176" t="str">
        <f t="shared" si="19"/>
        <v>"Non-GHGRP Facility Name"</v>
      </c>
      <c r="F64" s="176" t="str">
        <f t="shared" si="19"/>
        <v>"Non-GHGRP Facility Name"</v>
      </c>
      <c r="G64" s="176" t="str">
        <f t="shared" si="19"/>
        <v>"Non-GHGRP Facility Name"</v>
      </c>
      <c r="H64" s="176" t="str">
        <f t="shared" si="19"/>
        <v>"Non-GHGRP Facility Name"</v>
      </c>
      <c r="I64" s="176" t="str">
        <f t="shared" si="19"/>
        <v>"Non-GHGRP Facility Name"</v>
      </c>
      <c r="J64" s="176" t="str">
        <f t="shared" si="19"/>
        <v>"Non-GHGRP Facility Name"</v>
      </c>
      <c r="K64" s="176" t="str">
        <f t="shared" si="19"/>
        <v>"Non-GHGRP Facility Name"</v>
      </c>
      <c r="L64" s="176" t="str">
        <f t="shared" si="19"/>
        <v>"Non-GHGRP Facility Name"</v>
      </c>
      <c r="M64" s="176" t="str">
        <f t="shared" si="19"/>
        <v>"Non-GHGRP Facility Name"</v>
      </c>
      <c r="N64" s="176" t="str">
        <f t="shared" si="19"/>
        <v>"Non-GHGRP Facility Name"</v>
      </c>
      <c r="O64" s="176" t="str">
        <f t="shared" si="19"/>
        <v>"Non-GHGRP Facility Name"</v>
      </c>
      <c r="P64" s="176" t="str">
        <f t="shared" si="19"/>
        <v>"Non-GHGRP Facility Name"</v>
      </c>
      <c r="Q64" s="176" t="str">
        <f t="shared" si="19"/>
        <v>"Non-GHGRP Facility Name"</v>
      </c>
      <c r="R64" s="176" t="str">
        <f t="shared" si="19"/>
        <v>"Non-GHGRP Facility Name"</v>
      </c>
      <c r="S64" s="176" t="str">
        <f t="shared" si="19"/>
        <v>"Non-GHGRP Facility Name"</v>
      </c>
      <c r="T64" s="176" t="str">
        <f t="shared" si="19"/>
        <v>"Non-GHGRP Facility Name"</v>
      </c>
      <c r="U64" s="176" t="str">
        <f t="shared" si="19"/>
        <v>"Non-GHGRP Facility Name"</v>
      </c>
      <c r="V64" s="176" t="str">
        <f t="shared" si="19"/>
        <v>"Non-GHGRP Facility Name"</v>
      </c>
      <c r="W64" s="176" t="str">
        <f t="shared" si="19"/>
        <v>"Non-GHGRP Facility Name"</v>
      </c>
      <c r="X64" s="176" t="str">
        <f t="shared" si="19"/>
        <v>"Non-GHGRP Facility Name"</v>
      </c>
      <c r="Y64" s="176" t="str">
        <f t="shared" si="19"/>
        <v>"Non-GHGRP Facility Name"</v>
      </c>
      <c r="Z64" s="176" t="str">
        <f t="shared" si="19"/>
        <v>"Non-GHGRP Facility Name"</v>
      </c>
      <c r="AA64" s="176" t="str">
        <f t="shared" si="19"/>
        <v>"Non-GHGRP Facility Name"</v>
      </c>
      <c r="AB64" s="289" t="s">
        <v>68</v>
      </c>
      <c r="AC64" s="290"/>
      <c r="AG64" s="194"/>
    </row>
    <row r="65" spans="1:37" ht="24.75" customHeight="1" x14ac:dyDescent="0.25">
      <c r="A65" s="70" t="s">
        <v>144</v>
      </c>
      <c r="B65" s="113">
        <v>0.83299999999999996</v>
      </c>
      <c r="C65" s="113">
        <v>0.83299999999999996</v>
      </c>
      <c r="D65" s="113">
        <v>0.83299999999999996</v>
      </c>
      <c r="E65" s="113">
        <v>0.83299999999999996</v>
      </c>
      <c r="F65" s="113">
        <v>0.83299999999999996</v>
      </c>
      <c r="G65" s="113">
        <v>0.83299999999999996</v>
      </c>
      <c r="H65" s="113">
        <v>0.83299999999999996</v>
      </c>
      <c r="I65" s="113">
        <v>0.83299999999999996</v>
      </c>
      <c r="J65" s="113">
        <v>0.83299999999999996</v>
      </c>
      <c r="K65" s="113">
        <v>0.83299999999999996</v>
      </c>
      <c r="L65" s="113">
        <v>0.83299999999999996</v>
      </c>
      <c r="M65" s="113">
        <v>0.83299999999999996</v>
      </c>
      <c r="N65" s="113">
        <v>0.83299999999999996</v>
      </c>
      <c r="O65" s="113">
        <v>0.83299999999999996</v>
      </c>
      <c r="P65" s="113">
        <v>0.83299999999999996</v>
      </c>
      <c r="Q65" s="113">
        <v>0.83299999999999996</v>
      </c>
      <c r="R65" s="113">
        <v>0.83299999999999996</v>
      </c>
      <c r="S65" s="113">
        <v>0.83299999999999996</v>
      </c>
      <c r="T65" s="113">
        <v>0.83299999999999996</v>
      </c>
      <c r="U65" s="113">
        <v>0.83299999999999996</v>
      </c>
      <c r="V65" s="113">
        <v>0.83299999999999996</v>
      </c>
      <c r="W65" s="113">
        <v>0.83299999999999996</v>
      </c>
      <c r="X65" s="113">
        <v>0.83299999999999996</v>
      </c>
      <c r="Y65" s="113">
        <v>0.83299999999999996</v>
      </c>
      <c r="Z65" s="113">
        <v>0.83299999999999996</v>
      </c>
      <c r="AA65" s="113">
        <v>0.83299999999999996</v>
      </c>
      <c r="AB65" s="291" t="s">
        <v>145</v>
      </c>
      <c r="AC65" s="292"/>
      <c r="AG65" s="215"/>
    </row>
    <row r="66" spans="1:37" ht="27.75" customHeight="1" x14ac:dyDescent="0.25">
      <c r="A66" s="70" t="s">
        <v>146</v>
      </c>
      <c r="B66" s="200">
        <f>B52</f>
        <v>0</v>
      </c>
      <c r="C66" s="200">
        <f t="shared" ref="C66:G66" si="20">C52</f>
        <v>0</v>
      </c>
      <c r="D66" s="200">
        <f t="shared" si="20"/>
        <v>0</v>
      </c>
      <c r="E66" s="200">
        <f t="shared" si="20"/>
        <v>0</v>
      </c>
      <c r="F66" s="200">
        <f t="shared" si="20"/>
        <v>0</v>
      </c>
      <c r="G66" s="200">
        <f t="shared" si="20"/>
        <v>0</v>
      </c>
      <c r="H66" s="200">
        <f>H52</f>
        <v>0</v>
      </c>
      <c r="I66" s="200">
        <f t="shared" ref="I66:Z66" si="21">I52</f>
        <v>0</v>
      </c>
      <c r="J66" s="200">
        <f t="shared" si="21"/>
        <v>0</v>
      </c>
      <c r="K66" s="200">
        <f t="shared" si="21"/>
        <v>0</v>
      </c>
      <c r="L66" s="200">
        <f t="shared" si="21"/>
        <v>0</v>
      </c>
      <c r="M66" s="200">
        <f t="shared" si="21"/>
        <v>0</v>
      </c>
      <c r="N66" s="200">
        <f t="shared" si="21"/>
        <v>0</v>
      </c>
      <c r="O66" s="200">
        <f t="shared" si="21"/>
        <v>0</v>
      </c>
      <c r="P66" s="200">
        <f t="shared" si="21"/>
        <v>0</v>
      </c>
      <c r="Q66" s="200">
        <f t="shared" si="21"/>
        <v>0</v>
      </c>
      <c r="R66" s="200">
        <f t="shared" si="21"/>
        <v>0</v>
      </c>
      <c r="S66" s="200">
        <f t="shared" si="21"/>
        <v>0</v>
      </c>
      <c r="T66" s="200">
        <f t="shared" si="21"/>
        <v>0</v>
      </c>
      <c r="U66" s="200">
        <f t="shared" si="21"/>
        <v>0</v>
      </c>
      <c r="V66" s="200">
        <f t="shared" si="21"/>
        <v>0</v>
      </c>
      <c r="W66" s="200">
        <f t="shared" si="21"/>
        <v>0</v>
      </c>
      <c r="X66" s="200">
        <f t="shared" si="21"/>
        <v>0</v>
      </c>
      <c r="Y66" s="200">
        <f t="shared" si="21"/>
        <v>0</v>
      </c>
      <c r="Z66" s="200">
        <f t="shared" si="21"/>
        <v>0</v>
      </c>
      <c r="AA66" s="200">
        <f>AA52</f>
        <v>0</v>
      </c>
      <c r="AB66" s="291" t="s">
        <v>179</v>
      </c>
      <c r="AC66" s="292"/>
      <c r="AG66" s="194">
        <f>SUM(B66:AA66)</f>
        <v>0</v>
      </c>
    </row>
    <row r="67" spans="1:37" ht="13.8" thickBot="1" x14ac:dyDescent="0.3">
      <c r="A67" s="70" t="s">
        <v>148</v>
      </c>
      <c r="B67" s="200">
        <f>B66*B65</f>
        <v>0</v>
      </c>
      <c r="C67" s="200">
        <f t="shared" ref="C67:AA67" si="22">C66*C65</f>
        <v>0</v>
      </c>
      <c r="D67" s="200">
        <f t="shared" si="22"/>
        <v>0</v>
      </c>
      <c r="E67" s="200">
        <f t="shared" si="22"/>
        <v>0</v>
      </c>
      <c r="F67" s="200">
        <f t="shared" si="22"/>
        <v>0</v>
      </c>
      <c r="G67" s="200">
        <f t="shared" si="22"/>
        <v>0</v>
      </c>
      <c r="H67" s="200">
        <f t="shared" si="22"/>
        <v>0</v>
      </c>
      <c r="I67" s="200">
        <f t="shared" ref="I67:Z67" si="23">I66*I65</f>
        <v>0</v>
      </c>
      <c r="J67" s="200">
        <f t="shared" si="23"/>
        <v>0</v>
      </c>
      <c r="K67" s="200">
        <f t="shared" si="23"/>
        <v>0</v>
      </c>
      <c r="L67" s="200">
        <f t="shared" si="23"/>
        <v>0</v>
      </c>
      <c r="M67" s="200">
        <f t="shared" si="23"/>
        <v>0</v>
      </c>
      <c r="N67" s="200">
        <f t="shared" si="23"/>
        <v>0</v>
      </c>
      <c r="O67" s="200">
        <f t="shared" si="23"/>
        <v>0</v>
      </c>
      <c r="P67" s="200">
        <f t="shared" si="23"/>
        <v>0</v>
      </c>
      <c r="Q67" s="200">
        <f t="shared" si="23"/>
        <v>0</v>
      </c>
      <c r="R67" s="200">
        <f t="shared" si="23"/>
        <v>0</v>
      </c>
      <c r="S67" s="200">
        <f t="shared" si="23"/>
        <v>0</v>
      </c>
      <c r="T67" s="200">
        <f t="shared" si="23"/>
        <v>0</v>
      </c>
      <c r="U67" s="200">
        <f t="shared" si="23"/>
        <v>0</v>
      </c>
      <c r="V67" s="200">
        <f t="shared" si="23"/>
        <v>0</v>
      </c>
      <c r="W67" s="200">
        <f t="shared" si="23"/>
        <v>0</v>
      </c>
      <c r="X67" s="200">
        <f t="shared" si="23"/>
        <v>0</v>
      </c>
      <c r="Y67" s="200">
        <f t="shared" si="23"/>
        <v>0</v>
      </c>
      <c r="Z67" s="200">
        <f t="shared" si="23"/>
        <v>0</v>
      </c>
      <c r="AA67" s="200">
        <f t="shared" si="22"/>
        <v>0</v>
      </c>
      <c r="AB67" s="291" t="s">
        <v>180</v>
      </c>
      <c r="AC67" s="292"/>
      <c r="AG67" s="194">
        <f>SUM(B67:AA67)</f>
        <v>0</v>
      </c>
    </row>
    <row r="68" spans="1:37" ht="27.75" customHeight="1" thickTop="1" thickBot="1" x14ac:dyDescent="0.3">
      <c r="A68" s="218" t="s">
        <v>150</v>
      </c>
      <c r="B68" s="308">
        <f>SUM(B67:AA67)</f>
        <v>0</v>
      </c>
      <c r="C68" s="309"/>
      <c r="D68" s="309"/>
      <c r="E68" s="309"/>
      <c r="F68" s="309"/>
      <c r="G68" s="309"/>
      <c r="H68" s="309"/>
      <c r="I68" s="309"/>
      <c r="J68" s="309"/>
      <c r="K68" s="309"/>
      <c r="L68" s="309"/>
      <c r="M68" s="309"/>
      <c r="N68" s="309"/>
      <c r="O68" s="309"/>
      <c r="P68" s="309"/>
      <c r="Q68" s="309"/>
      <c r="R68" s="309"/>
      <c r="S68" s="309"/>
      <c r="T68" s="309"/>
      <c r="U68" s="309"/>
      <c r="V68" s="309"/>
      <c r="W68" s="309"/>
      <c r="X68" s="309"/>
      <c r="Y68" s="309"/>
      <c r="Z68" s="309"/>
      <c r="AA68" s="310"/>
      <c r="AB68" s="287" t="s">
        <v>181</v>
      </c>
      <c r="AC68" s="288"/>
      <c r="AG68" s="220" t="str">
        <f>IF(AG67=B68,"CORRECT","ERROR")</f>
        <v>CORRECT</v>
      </c>
      <c r="AH68" s="285" t="s">
        <v>152</v>
      </c>
      <c r="AI68" s="285"/>
      <c r="AJ68" s="285"/>
      <c r="AK68" s="286"/>
    </row>
    <row r="69" spans="1:37" ht="15.6" thickTop="1" thickBot="1" x14ac:dyDescent="0.35">
      <c r="A69"/>
      <c r="B69"/>
      <c r="C69"/>
      <c r="D69"/>
      <c r="E69"/>
      <c r="F69"/>
      <c r="G69"/>
      <c r="H69"/>
      <c r="I69"/>
      <c r="J69"/>
      <c r="K69"/>
      <c r="L69"/>
      <c r="M69"/>
      <c r="N69"/>
      <c r="O69"/>
      <c r="P69"/>
      <c r="Q69"/>
      <c r="R69"/>
      <c r="S69"/>
      <c r="T69"/>
      <c r="U69"/>
      <c r="V69"/>
      <c r="W69"/>
      <c r="X69"/>
      <c r="Y69"/>
      <c r="Z69"/>
      <c r="AA69"/>
      <c r="AB69" s="16"/>
      <c r="AC69" s="16"/>
    </row>
    <row r="70" spans="1:37" ht="22.2" thickTop="1" thickBot="1" x14ac:dyDescent="0.45">
      <c r="A70" s="296" t="s">
        <v>153</v>
      </c>
      <c r="B70" s="297"/>
      <c r="C70" s="297"/>
      <c r="D70" s="297"/>
      <c r="E70" s="297"/>
      <c r="F70" s="297"/>
      <c r="G70" s="297"/>
      <c r="H70" s="297"/>
      <c r="I70" s="297"/>
      <c r="J70" s="297"/>
      <c r="K70" s="297"/>
      <c r="L70" s="297"/>
      <c r="M70" s="297"/>
      <c r="N70" s="297"/>
      <c r="O70" s="297"/>
      <c r="P70" s="297"/>
      <c r="Q70" s="297"/>
      <c r="R70" s="297"/>
      <c r="S70" s="297"/>
      <c r="T70" s="297"/>
      <c r="U70" s="297"/>
      <c r="V70" s="297"/>
      <c r="W70" s="297"/>
      <c r="X70" s="297"/>
      <c r="Y70" s="297"/>
      <c r="Z70" s="297"/>
      <c r="AA70" s="298"/>
      <c r="AB70" s="221"/>
    </row>
    <row r="71" spans="1:37" ht="67.2" thickTop="1" x14ac:dyDescent="0.3">
      <c r="A71" s="207" t="s">
        <v>154</v>
      </c>
      <c r="B71" s="12"/>
      <c r="C71" s="12"/>
      <c r="D71" s="12"/>
      <c r="E71" s="12"/>
      <c r="F71" s="12"/>
      <c r="G71" s="12"/>
      <c r="H71" s="12"/>
      <c r="I71" s="12"/>
      <c r="J71" s="12"/>
      <c r="K71" s="12"/>
      <c r="L71" s="12"/>
      <c r="M71" s="12"/>
      <c r="N71" s="12"/>
      <c r="O71" s="12"/>
      <c r="P71" s="12"/>
      <c r="Q71" s="12"/>
      <c r="R71" s="12"/>
      <c r="S71" s="12"/>
      <c r="T71" s="12"/>
      <c r="U71" s="12"/>
      <c r="V71" s="12"/>
      <c r="W71" s="12"/>
      <c r="X71" s="12"/>
      <c r="Y71" s="12"/>
      <c r="Z71" s="12"/>
      <c r="AA71" s="12"/>
      <c r="AB71" s="212"/>
      <c r="AG71" s="193" t="s">
        <v>182</v>
      </c>
    </row>
    <row r="72" spans="1:37" x14ac:dyDescent="0.25">
      <c r="A72" s="222"/>
      <c r="B72" s="176" t="str">
        <f t="shared" ref="B72:AA72" si="24">+B$5</f>
        <v>"Non-GHGRP Facility Name"</v>
      </c>
      <c r="C72" s="176" t="str">
        <f t="shared" si="24"/>
        <v>"Non-GHGRP Facility Name"</v>
      </c>
      <c r="D72" s="176" t="str">
        <f t="shared" si="24"/>
        <v>"Non-GHGRP Facility Name"</v>
      </c>
      <c r="E72" s="176" t="str">
        <f t="shared" si="24"/>
        <v>"Non-GHGRP Facility Name"</v>
      </c>
      <c r="F72" s="176" t="str">
        <f t="shared" si="24"/>
        <v>"Non-GHGRP Facility Name"</v>
      </c>
      <c r="G72" s="176" t="str">
        <f t="shared" si="24"/>
        <v>"Non-GHGRP Facility Name"</v>
      </c>
      <c r="H72" s="176" t="str">
        <f t="shared" si="24"/>
        <v>"Non-GHGRP Facility Name"</v>
      </c>
      <c r="I72" s="176" t="str">
        <f t="shared" si="24"/>
        <v>"Non-GHGRP Facility Name"</v>
      </c>
      <c r="J72" s="176" t="str">
        <f t="shared" si="24"/>
        <v>"Non-GHGRP Facility Name"</v>
      </c>
      <c r="K72" s="176" t="str">
        <f t="shared" si="24"/>
        <v>"Non-GHGRP Facility Name"</v>
      </c>
      <c r="L72" s="176" t="str">
        <f t="shared" si="24"/>
        <v>"Non-GHGRP Facility Name"</v>
      </c>
      <c r="M72" s="176" t="str">
        <f t="shared" si="24"/>
        <v>"Non-GHGRP Facility Name"</v>
      </c>
      <c r="N72" s="176" t="str">
        <f t="shared" si="24"/>
        <v>"Non-GHGRP Facility Name"</v>
      </c>
      <c r="O72" s="176" t="str">
        <f t="shared" si="24"/>
        <v>"Non-GHGRP Facility Name"</v>
      </c>
      <c r="P72" s="176" t="str">
        <f t="shared" si="24"/>
        <v>"Non-GHGRP Facility Name"</v>
      </c>
      <c r="Q72" s="176" t="str">
        <f t="shared" si="24"/>
        <v>"Non-GHGRP Facility Name"</v>
      </c>
      <c r="R72" s="176" t="str">
        <f t="shared" si="24"/>
        <v>"Non-GHGRP Facility Name"</v>
      </c>
      <c r="S72" s="176" t="str">
        <f t="shared" si="24"/>
        <v>"Non-GHGRP Facility Name"</v>
      </c>
      <c r="T72" s="176" t="str">
        <f t="shared" si="24"/>
        <v>"Non-GHGRP Facility Name"</v>
      </c>
      <c r="U72" s="176" t="str">
        <f t="shared" si="24"/>
        <v>"Non-GHGRP Facility Name"</v>
      </c>
      <c r="V72" s="176" t="str">
        <f t="shared" si="24"/>
        <v>"Non-GHGRP Facility Name"</v>
      </c>
      <c r="W72" s="176" t="str">
        <f t="shared" si="24"/>
        <v>"Non-GHGRP Facility Name"</v>
      </c>
      <c r="X72" s="176" t="str">
        <f t="shared" si="24"/>
        <v>"Non-GHGRP Facility Name"</v>
      </c>
      <c r="Y72" s="176" t="str">
        <f t="shared" si="24"/>
        <v>"Non-GHGRP Facility Name"</v>
      </c>
      <c r="Z72" s="176" t="str">
        <f t="shared" si="24"/>
        <v>"Non-GHGRP Facility Name"</v>
      </c>
      <c r="AA72" s="176" t="str">
        <f t="shared" si="24"/>
        <v>"Non-GHGRP Facility Name"</v>
      </c>
      <c r="AB72" s="213" t="s">
        <v>156</v>
      </c>
      <c r="AC72" s="3"/>
      <c r="AG72" s="223"/>
    </row>
    <row r="73" spans="1:37" ht="40.200000000000003" thickBot="1" x14ac:dyDescent="0.3">
      <c r="A73" s="224" t="s">
        <v>183</v>
      </c>
      <c r="B73" s="225" t="str">
        <f>IFERROR(B59/(B67*'Emission Factor References'!$D$11),"Needs Data")</f>
        <v>Needs Data</v>
      </c>
      <c r="C73" s="225" t="str">
        <f>IFERROR(C59/(C67*'Emission Factor References'!$D$11),"Needs Data")</f>
        <v>Needs Data</v>
      </c>
      <c r="D73" s="225" t="str">
        <f>IFERROR(D59/(D67*'Emission Factor References'!$D$11),"Needs Data")</f>
        <v>Needs Data</v>
      </c>
      <c r="E73" s="225" t="str">
        <f>IFERROR(E59/(E67*'Emission Factor References'!$D$11),"Needs Data")</f>
        <v>Needs Data</v>
      </c>
      <c r="F73" s="225" t="str">
        <f>IFERROR(F59/(F67*'Emission Factor References'!$D$11),"Needs Data")</f>
        <v>Needs Data</v>
      </c>
      <c r="G73" s="225" t="str">
        <f>IFERROR(G59/(G67*'Emission Factor References'!$D$11),"Needs Data")</f>
        <v>Needs Data</v>
      </c>
      <c r="H73" s="225" t="str">
        <f>IFERROR(H59/(H67*'Emission Factor References'!$D$11),"Needs Data")</f>
        <v>Needs Data</v>
      </c>
      <c r="I73" s="225" t="str">
        <f>IFERROR(I59/(I67*'Emission Factor References'!$D$11),"Needs Data")</f>
        <v>Needs Data</v>
      </c>
      <c r="J73" s="225" t="str">
        <f>IFERROR(J59/(J67*'Emission Factor References'!$D$11),"Needs Data")</f>
        <v>Needs Data</v>
      </c>
      <c r="K73" s="225" t="str">
        <f>IFERROR(K59/(K67*'Emission Factor References'!$D$11),"Needs Data")</f>
        <v>Needs Data</v>
      </c>
      <c r="L73" s="225" t="str">
        <f>IFERROR(L59/(L67*'Emission Factor References'!$D$11),"Needs Data")</f>
        <v>Needs Data</v>
      </c>
      <c r="M73" s="225" t="str">
        <f>IFERROR(M59/(M67*'Emission Factor References'!$D$11),"Needs Data")</f>
        <v>Needs Data</v>
      </c>
      <c r="N73" s="225" t="str">
        <f>IFERROR(N59/(N67*'Emission Factor References'!$D$11),"Needs Data")</f>
        <v>Needs Data</v>
      </c>
      <c r="O73" s="225" t="str">
        <f>IFERROR(O59/(O67*'Emission Factor References'!$D$11),"Needs Data")</f>
        <v>Needs Data</v>
      </c>
      <c r="P73" s="225" t="str">
        <f>IFERROR(P59/(P67*'Emission Factor References'!$D$11),"Needs Data")</f>
        <v>Needs Data</v>
      </c>
      <c r="Q73" s="225" t="str">
        <f>IFERROR(Q59/(Q67*'Emission Factor References'!$D$11),"Needs Data")</f>
        <v>Needs Data</v>
      </c>
      <c r="R73" s="225" t="str">
        <f>IFERROR(R59/(R67*'Emission Factor References'!$D$11),"Needs Data")</f>
        <v>Needs Data</v>
      </c>
      <c r="S73" s="225" t="str">
        <f>IFERROR(S59/(S67*'Emission Factor References'!$D$11),"Needs Data")</f>
        <v>Needs Data</v>
      </c>
      <c r="T73" s="225" t="str">
        <f>IFERROR(T59/(T67*'Emission Factor References'!$D$11),"Needs Data")</f>
        <v>Needs Data</v>
      </c>
      <c r="U73" s="225" t="str">
        <f>IFERROR(U59/(U67*'Emission Factor References'!$D$11),"Needs Data")</f>
        <v>Needs Data</v>
      </c>
      <c r="V73" s="225" t="str">
        <f>IFERROR(V59/(V67*'Emission Factor References'!$D$11),"Needs Data")</f>
        <v>Needs Data</v>
      </c>
      <c r="W73" s="225" t="str">
        <f>IFERROR(W59/(W67*'Emission Factor References'!$D$11),"Needs Data")</f>
        <v>Needs Data</v>
      </c>
      <c r="X73" s="225" t="str">
        <f>IFERROR(X59/(X67*'Emission Factor References'!$D$11),"Needs Data")</f>
        <v>Needs Data</v>
      </c>
      <c r="Y73" s="225" t="str">
        <f>IFERROR(Y59/(Y67*'Emission Factor References'!$D$11),"Needs Data")</f>
        <v>Needs Data</v>
      </c>
      <c r="Z73" s="225" t="str">
        <f>IFERROR(Z59/(Z67*'Emission Factor References'!$D$11),"Needs Data")</f>
        <v>Needs Data</v>
      </c>
      <c r="AA73" s="225" t="str">
        <f>IFERROR(AA59/(AA67*'Emission Factor References'!$D$11),"Needs Data")</f>
        <v>Needs Data</v>
      </c>
      <c r="AB73" s="226" t="s">
        <v>184</v>
      </c>
      <c r="AC73" s="3"/>
      <c r="AG73" s="194">
        <f>SUM(B73:AA73)</f>
        <v>0</v>
      </c>
    </row>
    <row r="74" spans="1:37" ht="39.75" customHeight="1" thickTop="1" thickBot="1" x14ac:dyDescent="0.3">
      <c r="A74" s="71" t="s">
        <v>185</v>
      </c>
      <c r="B74" s="293" t="str">
        <f>IFERROR(B60/(B68*'Emission Factor References'!$D$11),"Needs Data")</f>
        <v>Needs Data</v>
      </c>
      <c r="C74" s="294"/>
      <c r="D74" s="294"/>
      <c r="E74" s="294"/>
      <c r="F74" s="294"/>
      <c r="G74" s="294"/>
      <c r="H74" s="294"/>
      <c r="I74" s="294"/>
      <c r="J74" s="294"/>
      <c r="K74" s="294"/>
      <c r="L74" s="294"/>
      <c r="M74" s="294"/>
      <c r="N74" s="294"/>
      <c r="O74" s="294"/>
      <c r="P74" s="294"/>
      <c r="Q74" s="294"/>
      <c r="R74" s="294"/>
      <c r="S74" s="294"/>
      <c r="T74" s="294"/>
      <c r="U74" s="294"/>
      <c r="V74" s="294"/>
      <c r="W74" s="294"/>
      <c r="X74" s="294"/>
      <c r="Y74" s="294"/>
      <c r="Z74" s="294"/>
      <c r="AA74" s="295"/>
      <c r="AB74" s="157" t="s">
        <v>186</v>
      </c>
      <c r="AC74" s="3"/>
      <c r="AG74" s="220" t="e">
        <f>IF(SUM(B59:AA59)/(AG67*'Emission Factor References'!$D$27)=B74,"CORRECT","ERROR")</f>
        <v>#DIV/0!</v>
      </c>
      <c r="AH74" s="285" t="s">
        <v>161</v>
      </c>
      <c r="AI74" s="285"/>
      <c r="AJ74" s="285"/>
      <c r="AK74" s="286"/>
    </row>
    <row r="75" spans="1:37" ht="15" thickTop="1" x14ac:dyDescent="0.3">
      <c r="AB75"/>
      <c r="AC75" s="227"/>
    </row>
    <row r="76" spans="1:37" ht="14.4" x14ac:dyDescent="0.3">
      <c r="AB76"/>
    </row>
    <row r="77" spans="1:37" ht="14.4" x14ac:dyDescent="0.3">
      <c r="AB77"/>
    </row>
    <row r="78" spans="1:37" x14ac:dyDescent="0.25">
      <c r="A78" s="3"/>
      <c r="B78" s="1"/>
      <c r="AC78" s="3"/>
    </row>
    <row r="79" spans="1:37" x14ac:dyDescent="0.25">
      <c r="A79" s="3"/>
      <c r="B79" s="1"/>
      <c r="AC79" s="3"/>
    </row>
    <row r="80" spans="1:37" x14ac:dyDescent="0.25">
      <c r="A80" s="3"/>
      <c r="B80" s="1"/>
      <c r="AC80" s="3"/>
    </row>
    <row r="81" spans="1:29" x14ac:dyDescent="0.25">
      <c r="A81" s="3"/>
      <c r="B81" s="1"/>
      <c r="AC81" s="3"/>
    </row>
    <row r="82" spans="1:29" x14ac:dyDescent="0.25">
      <c r="A82" s="3"/>
      <c r="B82" s="1"/>
      <c r="AC82" s="3"/>
    </row>
    <row r="83" spans="1:29" ht="14.4" x14ac:dyDescent="0.3">
      <c r="A83" s="3"/>
      <c r="B83"/>
      <c r="C83"/>
      <c r="D83"/>
      <c r="E83"/>
      <c r="AC83" s="3"/>
    </row>
    <row r="84" spans="1:29" x14ac:dyDescent="0.25">
      <c r="A84" s="3"/>
      <c r="B84" s="1"/>
      <c r="AC84" s="3"/>
    </row>
    <row r="85" spans="1:29" x14ac:dyDescent="0.25">
      <c r="A85" s="3"/>
      <c r="B85" s="1"/>
      <c r="AC85" s="3"/>
    </row>
    <row r="86" spans="1:29" x14ac:dyDescent="0.25">
      <c r="A86" s="3"/>
      <c r="B86" s="1"/>
      <c r="AC86" s="3"/>
    </row>
    <row r="87" spans="1:29" x14ac:dyDescent="0.25">
      <c r="A87" s="3"/>
      <c r="B87" s="1"/>
      <c r="AC87" s="3"/>
    </row>
    <row r="88" spans="1:29" x14ac:dyDescent="0.25">
      <c r="A88" s="3"/>
      <c r="B88" s="1"/>
      <c r="AC88" s="3"/>
    </row>
    <row r="90" spans="1:29" x14ac:dyDescent="0.25">
      <c r="A90" s="25"/>
    </row>
  </sheetData>
  <sheetProtection algorithmName="SHA-512" hashValue="u/U1v2xPv+jBJ9czEFVxCjIrIhUYL/dg2GqJfYYoNJ161drpdvnNRsIcej9Rr7XZ+UkIGAp5wzDLgRvnu8slrA==" saltValue="s1IzJoOJHD8LJKEb0EMb0g==" spinCount="100000" sheet="1" objects="1" scenarios="1" formatColumns="0" formatRows="0"/>
  <mergeCells count="24">
    <mergeCell ref="B1:E1"/>
    <mergeCell ref="B74:AA74"/>
    <mergeCell ref="B60:AA60"/>
    <mergeCell ref="A62:AA62"/>
    <mergeCell ref="AB64:AC64"/>
    <mergeCell ref="AB65:AC65"/>
    <mergeCell ref="AB66:AC66"/>
    <mergeCell ref="AB67:AC67"/>
    <mergeCell ref="B68:AA68"/>
    <mergeCell ref="AB68:AC68"/>
    <mergeCell ref="A70:AA70"/>
    <mergeCell ref="AC17:AC18"/>
    <mergeCell ref="AB17:AB18"/>
    <mergeCell ref="AH60:AK60"/>
    <mergeCell ref="AH68:AK68"/>
    <mergeCell ref="AH74:AK74"/>
    <mergeCell ref="A2:AA2"/>
    <mergeCell ref="B4:AA4"/>
    <mergeCell ref="A30:AA30"/>
    <mergeCell ref="B32:AA32"/>
    <mergeCell ref="A37:AA37"/>
    <mergeCell ref="B39:AA39"/>
    <mergeCell ref="A44:AA44"/>
    <mergeCell ref="A49:AA49"/>
  </mergeCells>
  <hyperlinks>
    <hyperlink ref="AB6" location="'GHGRP Ref &amp; Methodology'!B6" display="GHGRP Reference" xr:uid="{EE762095-318F-4F6C-A72B-42E3624C9F4A}"/>
    <hyperlink ref="AC6" location="'GHGRP Ref &amp; Methodology'!C6" display="Description" xr:uid="{7D65D7E4-25C7-4A9E-A7DE-0B780D150FEF}"/>
    <hyperlink ref="AB7" location="'GHGRP Ref &amp; Methodology'!B7" display="GHGRP Reference" xr:uid="{15449B11-2202-48BB-86A2-4BFF5AC3BB28}"/>
    <hyperlink ref="AB8" location="'GHGRP Ref &amp; Methodology'!B8" display="GHGRP Reference" xr:uid="{324DF164-D1D9-4D4A-909B-4510A18CCAB0}"/>
    <hyperlink ref="AB9" location="'GHGRP Ref &amp; Methodology'!B9" display="GHGRP Reference" xr:uid="{4F42108C-6ABF-4140-B91C-9CB273F695B8}"/>
    <hyperlink ref="AB10" location="'GHGRP Ref &amp; Methodology'!B10" display="GHGRP Reference" xr:uid="{6C049A58-F1CF-4B95-B784-618603F97A1B}"/>
    <hyperlink ref="AC7" location="'GHGRP Ref &amp; Methodology'!C7" display="Description" xr:uid="{4DE3BE0D-D9D7-4C65-BB50-CCCE95CDE57B}"/>
    <hyperlink ref="AC8" location="'GHGRP Ref &amp; Methodology'!C8" display="Description" xr:uid="{1326DD46-A3F0-4459-9347-93DE2C93EBE3}"/>
    <hyperlink ref="AC9" location="'GHGRP Ref &amp; Methodology'!C9" display="Description" xr:uid="{7FABDAA1-E731-4E54-A4A7-2D569C0AAD9F}"/>
    <hyperlink ref="AC10" location="'GHGRP Ref &amp; Methodology'!C10" display="Description" xr:uid="{4E05C024-EF9E-4DAC-AFB3-CBA9D377C8B2}"/>
    <hyperlink ref="AB11" location="'GHGRP Ref &amp; Methodology'!B11" display="GHGRP Reference" xr:uid="{DC897FED-28D0-4751-8F81-B7732AC62405}"/>
    <hyperlink ref="AC11" location="'GHGRP Ref &amp; Methodology'!C11" display="Description" xr:uid="{DD5127BC-EA1A-4574-86EB-0D2C6BA5FEA6}"/>
    <hyperlink ref="AB12" location="'GHGRP Ref &amp; Methodology'!B12" display="GHGRP Reference" xr:uid="{6EBC63D5-4DD8-4FB2-9B3E-73026C16CDD5}"/>
    <hyperlink ref="AC12" location="'GHGRP Ref &amp; Methodology'!C12" display="Description" xr:uid="{31AA976B-3E79-4978-97B5-D75603CC6EEA}"/>
    <hyperlink ref="AB13" location="'GHGRP Ref &amp; Methodology'!B13" display="GHGRP Reference" xr:uid="{CCD47913-657F-45DB-8C93-D78ECC8438A5}"/>
    <hyperlink ref="AC13" location="'GHGRP Ref &amp; Methodology'!C13" display="Description" xr:uid="{EDCFF5E0-2F7E-428C-8DF5-4EDB3C2D09F1}"/>
    <hyperlink ref="AB14" location="'GHGRP Ref &amp; Methodology'!B14" display="GHGRP Reference" xr:uid="{4FCF5F43-967D-4E0B-827D-D7DF948A0E77}"/>
    <hyperlink ref="AC14" location="'GHGRP Ref &amp; Methodology'!C14" display="Description" xr:uid="{AE904458-7532-4BBB-B190-D1F1494152F0}"/>
    <hyperlink ref="AB15" location="'GHGRP Ref &amp; Methodology'!B15" display="GHGRP Reference" xr:uid="{77703EDD-8B45-4BD0-813A-02618BCE0088}"/>
    <hyperlink ref="AC15" location="'GHGRP Ref &amp; Methodology'!C15" display="Description" xr:uid="{DE7D8DF2-950B-400C-9216-7D0CF1869A1F}"/>
    <hyperlink ref="AB16" location="'GHGRP Ref &amp; Methodology'!B16" display="GHGRP Reference" xr:uid="{03FE2373-855B-4DD6-8E79-31A4EB770F2F}"/>
    <hyperlink ref="AC16" location="'GHGRP Ref &amp; Methodology'!C16" display="Description" xr:uid="{AC05C40C-BDB4-4C2A-A6FB-D3B12C1FF5FA}"/>
    <hyperlink ref="AB17" location="'GHGRP Ref &amp; Methodology'!B6" display="GHGRP Reference" xr:uid="{6594DFC7-2641-44E9-A7FE-4E7DA0782306}"/>
    <hyperlink ref="AC17" location="'GHGRP Ref &amp; Methodology'!C19" display="Description" xr:uid="{B23B6F95-A694-424D-B008-3609C9AB782F}"/>
    <hyperlink ref="AB19" location="'GHGRP Ref &amp; Methodology'!B21" display="GHGRP Reference" xr:uid="{75E7790B-7E72-4FCF-88F4-FF5C964C249E}"/>
    <hyperlink ref="AC19" location="'GHGRP Ref &amp; Methodology'!C21" display="Description" xr:uid="{B6506370-58FE-43A8-A940-EBAFA286540F}"/>
    <hyperlink ref="AB20" location="'GHGRP Ref &amp; Methodology'!B22" display="GHGRP Reference" xr:uid="{02160816-98CB-4660-9A56-C4B0C729F330}"/>
    <hyperlink ref="AB21" location="'GHGRP Ref &amp; Methodology'!B23" display="GHGRP Reference" xr:uid="{AB4D311F-8DF2-4BBB-A32F-40FE704BD4D8}"/>
    <hyperlink ref="AB22" location="'GHGRP Ref &amp; Methodology'!B24" display="GHGRP Reference" xr:uid="{40F1C164-95CD-47BD-8DAA-D026FB54C2BB}"/>
    <hyperlink ref="AB23" location="'GHGRP Ref &amp; Methodology'!B25" display="GHGRP Reference" xr:uid="{F93FAB2E-96AB-4AD7-B4F1-032A526FFF39}"/>
    <hyperlink ref="AB24" location="'GHGRP Ref &amp; Methodology'!B26" display="GHGRP Reference" xr:uid="{F23214EA-4D6F-4594-98C9-CF52EF850D01}"/>
    <hyperlink ref="AB25" location="'GHGRP Ref &amp; Methodology'!B27" display="GHGRP Reference" xr:uid="{CC2A56EA-A878-4DC1-9272-64D91FABAB27}"/>
    <hyperlink ref="AB26" location="'GHGRP Ref &amp; Methodology'!B28" display="GHGRP Reference" xr:uid="{E513F443-23EF-4DFA-BF10-FD8648769DD2}"/>
    <hyperlink ref="AB27" location="'GHGRP Ref &amp; Methodology'!B29" display="GHGRP Reference" xr:uid="{88ABAF91-07F2-47DA-A918-E6F73AAA21B2}"/>
    <hyperlink ref="AC20" location="'GHGRP Ref &amp; Methodology'!C22" display="Description" xr:uid="{1B5D9CFE-F192-4E3F-821D-DF19D0D34DCD}"/>
    <hyperlink ref="AC21" location="'GHGRP Ref &amp; Methodology'!C23" display="Description" xr:uid="{F2BC7A77-2898-447D-8389-16B582D21F5B}"/>
    <hyperlink ref="AC22" location="'GHGRP Ref &amp; Methodology'!C24" display="Description" xr:uid="{88947268-A726-44B7-A227-A9770884D481}"/>
    <hyperlink ref="AC23" location="'GHGRP Ref &amp; Methodology'!C25" display="Description" xr:uid="{FDAEE063-12AB-4B14-9C29-C8FAC5352A00}"/>
    <hyperlink ref="AC24" location="'GHGRP Ref &amp; Methodology'!C26" display="Description" xr:uid="{E5598F27-B9CB-4B9E-ACB2-399770EF9713}"/>
    <hyperlink ref="AC25" location="'GHGRP Ref &amp; Methodology'!C27" display="Description" xr:uid="{446E3F15-8DE8-41A0-80D3-C283BACB142E}"/>
    <hyperlink ref="AC26" location="'GHGRP Ref &amp; Methodology'!C28" display="Description" xr:uid="{30339350-A1EA-4EF4-AECA-B529794CB43E}"/>
    <hyperlink ref="AC27" location="'GHGRP Ref &amp; Methodology'!C29" display="Description" xr:uid="{DC456CB9-3FC0-420C-A736-76D7958BF43C}"/>
    <hyperlink ref="AB17:AB18" location="'GHGRP Ref &amp; Methodology'!B19" display="GHGRP Reference" xr:uid="{1359CE68-4A58-43EB-84A9-FA80167D2B28}"/>
  </hyperlinks>
  <pageMargins left="0.7" right="0.7" top="0.75" bottom="0.75" header="0.3" footer="0.3"/>
  <pageSetup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5537D1-C780-4889-8749-357CFACD3201}">
  <sheetPr codeName="Sheet7">
    <tabColor theme="9" tint="0.59999389629810485"/>
  </sheetPr>
  <dimension ref="B14:S14"/>
  <sheetViews>
    <sheetView workbookViewId="0">
      <selection activeCell="A2" sqref="A2"/>
    </sheetView>
  </sheetViews>
  <sheetFormatPr defaultRowHeight="14.4" x14ac:dyDescent="0.3"/>
  <sheetData>
    <row r="14" spans="2:19" ht="28.8" x14ac:dyDescent="0.55000000000000004">
      <c r="B14" s="64" t="s">
        <v>187</v>
      </c>
      <c r="C14" s="65"/>
      <c r="D14" s="65"/>
      <c r="E14" s="65"/>
      <c r="F14" s="65"/>
      <c r="G14" s="65"/>
      <c r="H14" s="65"/>
      <c r="I14" s="65"/>
      <c r="J14" s="65"/>
      <c r="K14" s="65"/>
      <c r="L14" s="65"/>
      <c r="M14" s="65"/>
      <c r="N14" s="65"/>
      <c r="O14" s="65"/>
      <c r="P14" s="65"/>
      <c r="Q14" s="65"/>
      <c r="R14" s="65"/>
      <c r="S14" s="65"/>
    </row>
  </sheetData>
  <sheetProtection algorithmName="SHA-512" hashValue="N/zUup4e2xWtzNHXRgmuS0glYQJGkuQGbWhRsjnGg1GrxQege8RrBy6/wd0vNMazTbJUVF8OhxG7VMWwlccnrA==" saltValue="NLbWtQtD8GBl9vzGuHbLRA==" spinCount="100000" sheet="1" objects="1" scenarios="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218C73-6086-4500-8B39-9C8313DA3D2F}">
  <sheetPr codeName="Sheet8">
    <tabColor theme="9" tint="0.59999389629810485"/>
  </sheetPr>
  <dimension ref="A1:N14"/>
  <sheetViews>
    <sheetView topLeftCell="A3" zoomScale="90" zoomScaleNormal="90" workbookViewId="0">
      <selection activeCell="D19" sqref="D19"/>
    </sheetView>
  </sheetViews>
  <sheetFormatPr defaultColWidth="8.5546875" defaultRowHeight="13.2" x14ac:dyDescent="0.25"/>
  <cols>
    <col min="1" max="1" width="48.33203125" style="1" customWidth="1"/>
    <col min="2" max="2" width="20.5546875" style="3" bestFit="1" customWidth="1"/>
    <col min="3" max="3" width="19.33203125" style="3" bestFit="1" customWidth="1"/>
    <col min="4" max="4" width="25.6640625" style="3" bestFit="1" customWidth="1"/>
    <col min="5" max="8" width="17.5546875" style="3" customWidth="1"/>
    <col min="9" max="9" width="19.6640625" style="3" bestFit="1" customWidth="1"/>
    <col min="10" max="10" width="47" style="3" bestFit="1" customWidth="1"/>
    <col min="11" max="11" width="59.44140625" style="1" customWidth="1"/>
    <col min="12" max="15" width="8.5546875" style="3"/>
    <col min="16" max="16" width="28.33203125" style="3" bestFit="1" customWidth="1"/>
    <col min="17" max="16384" width="8.5546875" style="3"/>
  </cols>
  <sheetData>
    <row r="1" spans="1:14" ht="13.8" thickBot="1" x14ac:dyDescent="0.3"/>
    <row r="2" spans="1:14" ht="33" customHeight="1" thickTop="1" thickBot="1" x14ac:dyDescent="0.3">
      <c r="A2" s="331" t="s">
        <v>188</v>
      </c>
      <c r="B2" s="332"/>
      <c r="C2" s="332"/>
      <c r="D2" s="332"/>
      <c r="E2" s="332"/>
      <c r="F2" s="332"/>
      <c r="G2" s="333"/>
      <c r="H2" s="49"/>
      <c r="I2" s="49"/>
    </row>
    <row r="3" spans="1:14" ht="30" customHeight="1" thickTop="1" x14ac:dyDescent="0.25">
      <c r="A3" s="328" t="s">
        <v>189</v>
      </c>
      <c r="B3" s="329"/>
      <c r="C3" s="329"/>
      <c r="D3" s="329"/>
      <c r="E3" s="329"/>
      <c r="F3" s="329"/>
      <c r="G3" s="330"/>
    </row>
    <row r="4" spans="1:14" ht="12.6" customHeight="1" x14ac:dyDescent="0.25">
      <c r="A4" s="72" t="s">
        <v>190</v>
      </c>
      <c r="B4" s="38" t="s">
        <v>191</v>
      </c>
      <c r="C4" s="338" t="s">
        <v>68</v>
      </c>
      <c r="D4" s="339"/>
      <c r="E4" s="339"/>
      <c r="F4" s="339"/>
      <c r="G4" s="340"/>
    </row>
    <row r="5" spans="1:14" ht="30" customHeight="1" x14ac:dyDescent="0.25">
      <c r="A5" s="70" t="s">
        <v>192</v>
      </c>
      <c r="B5" s="91">
        <f>SUM('Production GHGRP Facilities'!B47:AA47,'Production Non-GHGRP'!B47:AA47)</f>
        <v>0</v>
      </c>
      <c r="C5" s="334" t="s">
        <v>193</v>
      </c>
      <c r="D5" s="334"/>
      <c r="E5" s="334"/>
      <c r="F5" s="334"/>
      <c r="G5" s="335"/>
    </row>
    <row r="6" spans="1:14" ht="30" customHeight="1" x14ac:dyDescent="0.25">
      <c r="A6" s="70" t="s">
        <v>194</v>
      </c>
      <c r="B6" s="91">
        <f>SUM('Production GHGRP Facilities'!B52:AA52,'Production Non-GHGRP'!B52:AA52)</f>
        <v>0</v>
      </c>
      <c r="C6" s="334" t="s">
        <v>195</v>
      </c>
      <c r="D6" s="334"/>
      <c r="E6" s="334"/>
      <c r="F6" s="334"/>
      <c r="G6" s="335"/>
    </row>
    <row r="7" spans="1:14" ht="30" customHeight="1" x14ac:dyDescent="0.3">
      <c r="A7" s="70" t="s">
        <v>196</v>
      </c>
      <c r="B7" s="92" t="str">
        <f>IFERROR(SUM(SUMPRODUCT('Production GHGRP Facilities'!B52:AA52,'Production GHGRP Facilities'!B53:AA53),SUMPRODUCT('Production Non-GHGRP'!B52:AA52,'Production Non-GHGRP'!B53:AA53))/SUM('Production GHGRP Facilities'!B52:AA52, 'Production Non-GHGRP'!B52:AA52),"Needs Data")</f>
        <v>Needs Data</v>
      </c>
      <c r="C7" s="334" t="s">
        <v>197</v>
      </c>
      <c r="D7" s="334"/>
      <c r="E7" s="334"/>
      <c r="F7" s="334"/>
      <c r="G7" s="335"/>
      <c r="K7"/>
      <c r="L7"/>
      <c r="M7"/>
      <c r="N7"/>
    </row>
    <row r="8" spans="1:14" ht="30" customHeight="1" x14ac:dyDescent="0.25">
      <c r="A8" s="70" t="s">
        <v>198</v>
      </c>
      <c r="B8" s="93" t="str">
        <f>IFERROR(SUM(SUMPRODUCT('Production GHGRP Facilities'!B65:AA65,'Production GHGRP Facilities'!B66:AA66),SUMPRODUCT('Production Non-GHGRP'!B65:AA65, 'Production Non-GHGRP'!B66:AA66))/SUM('Production GHGRP Facilities'!B66:AA66, 'Production Non-GHGRP'!B66:AA66),"Needs Data")</f>
        <v>Needs Data</v>
      </c>
      <c r="C8" s="334" t="s">
        <v>199</v>
      </c>
      <c r="D8" s="334"/>
      <c r="E8" s="334"/>
      <c r="F8" s="334"/>
      <c r="G8" s="335"/>
    </row>
    <row r="9" spans="1:14" ht="30" customHeight="1" x14ac:dyDescent="0.25">
      <c r="A9" s="70" t="s">
        <v>200</v>
      </c>
      <c r="B9" s="91">
        <f>SUM('Production GHGRP Facilities'!B55:AA55, 'Production Non-GHGRP'!B55:AA55)</f>
        <v>0</v>
      </c>
      <c r="C9" s="334" t="s">
        <v>201</v>
      </c>
      <c r="D9" s="334"/>
      <c r="E9" s="334"/>
      <c r="F9" s="334"/>
      <c r="G9" s="335"/>
    </row>
    <row r="10" spans="1:14" ht="30" customHeight="1" x14ac:dyDescent="0.25">
      <c r="A10" s="70" t="s">
        <v>202</v>
      </c>
      <c r="B10" s="91" t="str">
        <f>IF(SUM('Production GHGRP Facilities'!B55:AA55, 'Production Non-GHGRP'!B55:AA55)=0,"No Liquids",IFERROR(SUM(SUMPRODUCT('Production GHGRP Facilities'!B55:AA55,'Production GHGRP Facilities'!B56:AA56),SUMPRODUCT('Production Non-GHGRP'!B55:AA55, 'Production Non-GHGRP'!B56:AA56))/SUM('Production GHGRP Facilities'!B55:AA55,'Production Non-GHGRP'!B55:AA55),"Needs Data"))</f>
        <v>No Liquids</v>
      </c>
      <c r="C10" s="334" t="s">
        <v>203</v>
      </c>
      <c r="D10" s="334"/>
      <c r="E10" s="334"/>
      <c r="F10" s="334"/>
      <c r="G10" s="335"/>
    </row>
    <row r="11" spans="1:14" s="1" customFormat="1" ht="54" customHeight="1" x14ac:dyDescent="0.25">
      <c r="A11" s="70" t="s">
        <v>204</v>
      </c>
      <c r="B11" s="94" t="str">
        <f>IFERROR((B6*B7)/(B6*B7+IFERROR(B9*B10,0)),"Needs Data")</f>
        <v>Needs Data</v>
      </c>
      <c r="C11" s="334" t="s">
        <v>205</v>
      </c>
      <c r="D11" s="334"/>
      <c r="E11" s="334"/>
      <c r="F11" s="334"/>
      <c r="G11" s="335"/>
    </row>
    <row r="12" spans="1:14" ht="30" customHeight="1" thickBot="1" x14ac:dyDescent="0.3">
      <c r="A12" s="71" t="s">
        <v>206</v>
      </c>
      <c r="B12" s="95" t="str">
        <f>IFERROR(SUM('Production GHGRP Facilities'!B60:AA60, 'Production Non-GHGRP'!B60:AA60)/(SUM('Production GHGRP Facilities'!B68:AA68, 'Production Non-GHGRP'!B68:AA68)*'Emission Factor References'!D27),"Needs Data")</f>
        <v>Needs Data</v>
      </c>
      <c r="C12" s="336" t="s">
        <v>207</v>
      </c>
      <c r="D12" s="336"/>
      <c r="E12" s="336"/>
      <c r="F12" s="336"/>
      <c r="G12" s="337"/>
    </row>
    <row r="13" spans="1:14" ht="13.8" thickTop="1" x14ac:dyDescent="0.25"/>
    <row r="14" spans="1:14" x14ac:dyDescent="0.25">
      <c r="A14" s="25"/>
    </row>
  </sheetData>
  <sheetProtection algorithmName="SHA-512" hashValue="MJXceqV5eYpJKVlB9S0aqdPhydiVuDKX6eIaqCnaAjHvHWzyNVGUTzZcS0BSuYbMPpOasTvsdQ/RsyrALLrmgQ==" saltValue="cxpqjGCAc4Gpj1ObK88kKQ==" spinCount="100000" sheet="1" objects="1" scenarios="1"/>
  <mergeCells count="11">
    <mergeCell ref="A3:G3"/>
    <mergeCell ref="A2:G2"/>
    <mergeCell ref="C11:G11"/>
    <mergeCell ref="C12:G12"/>
    <mergeCell ref="C4:G4"/>
    <mergeCell ref="C8:G8"/>
    <mergeCell ref="C9:G9"/>
    <mergeCell ref="C10:G10"/>
    <mergeCell ref="C5:G5"/>
    <mergeCell ref="C6:G6"/>
    <mergeCell ref="C7:G7"/>
  </mergeCells>
  <pageMargins left="0.7" right="0.7" top="0.75" bottom="0.75" header="0.3" footer="0.3"/>
  <pageSetup orientation="portrait" horizontalDpi="300" verticalDpi="3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FBF617-0532-4D5A-80EC-E44D851C6F61}">
  <sheetPr codeName="Sheet9">
    <tabColor theme="7" tint="0.39997558519241921"/>
  </sheetPr>
  <dimension ref="B14:U14"/>
  <sheetViews>
    <sheetView workbookViewId="0">
      <selection activeCell="A2" sqref="A2"/>
    </sheetView>
  </sheetViews>
  <sheetFormatPr defaultRowHeight="14.4" x14ac:dyDescent="0.3"/>
  <sheetData>
    <row r="14" spans="2:21" ht="28.8" x14ac:dyDescent="0.55000000000000004">
      <c r="B14" s="66" t="s">
        <v>208</v>
      </c>
      <c r="C14" s="67"/>
      <c r="D14" s="67"/>
      <c r="E14" s="67"/>
      <c r="F14" s="67"/>
      <c r="G14" s="67"/>
      <c r="H14" s="67"/>
      <c r="I14" s="67"/>
      <c r="J14" s="67"/>
      <c r="K14" s="67"/>
      <c r="L14" s="67"/>
      <c r="M14" s="67"/>
      <c r="N14" s="67"/>
      <c r="O14" s="67"/>
      <c r="P14" s="67"/>
      <c r="Q14" s="67"/>
      <c r="R14" s="67"/>
      <c r="S14" s="67"/>
      <c r="T14" s="67"/>
      <c r="U14" s="67"/>
    </row>
  </sheetData>
  <sheetProtection algorithmName="SHA-512" hashValue="uHkyI0VJGPnhJSu8rb+gDF6b4reOK6h9d4AQE6/knQB7YwV54NGuf5l4KtXKYXrtcS9/BhoBsWt8/+ircUVj2w==" saltValue="7RJvG4cx6cYnjzSkaDEfIg=="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620581BC9AC624C8E25B7F953CE63DC" ma:contentTypeVersion="4" ma:contentTypeDescription="Create a new document." ma:contentTypeScope="" ma:versionID="215ebc53b4f9f7d949993e27743b199c">
  <xsd:schema xmlns:xsd="http://www.w3.org/2001/XMLSchema" xmlns:xs="http://www.w3.org/2001/XMLSchema" xmlns:p="http://schemas.microsoft.com/office/2006/metadata/properties" xmlns:ns2="d9117002-6fac-46ec-84a0-81c3d369dac1" targetNamespace="http://schemas.microsoft.com/office/2006/metadata/properties" ma:root="true" ma:fieldsID="98d52d1a378c0f35c984787c8d3b4a31" ns2:_="">
    <xsd:import namespace="d9117002-6fac-46ec-84a0-81c3d369dac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9117002-6fac-46ec-84a0-81c3d369dac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B8F6E02-6BC2-4FD8-BA00-86F3B3402038}">
  <ds:schemaRefs>
    <ds:schemaRef ds:uri="http://schemas.microsoft.com/sharepoint/v3/contenttype/forms"/>
  </ds:schemaRefs>
</ds:datastoreItem>
</file>

<file path=customXml/itemProps2.xml><?xml version="1.0" encoding="utf-8"?>
<ds:datastoreItem xmlns:ds="http://schemas.openxmlformats.org/officeDocument/2006/customXml" ds:itemID="{2C4B5757-E31E-4C29-8D67-A9A67276A90A}">
  <ds:schemaRefs>
    <ds:schemaRef ds:uri="http://schemas.microsoft.com/office/2006/documentManagement/types"/>
    <ds:schemaRef ds:uri="http://purl.org/dc/elements/1.1/"/>
    <ds:schemaRef ds:uri="http://purl.org/dc/terms/"/>
    <ds:schemaRef ds:uri="http://www.w3.org/XML/1998/namespace"/>
    <ds:schemaRef ds:uri="http://schemas.microsoft.com/office/2006/metadata/properties"/>
    <ds:schemaRef ds:uri="http://schemas.openxmlformats.org/package/2006/metadata/core-properties"/>
    <ds:schemaRef ds:uri="http://schemas.microsoft.com/office/infopath/2007/PartnerControls"/>
    <ds:schemaRef ds:uri="1b7758f1-8c28-462e-a85c-6838b3850597"/>
    <ds:schemaRef ds:uri="http://purl.org/dc/dcmitype/"/>
  </ds:schemaRefs>
</ds:datastoreItem>
</file>

<file path=customXml/itemProps3.xml><?xml version="1.0" encoding="utf-8"?>
<ds:datastoreItem xmlns:ds="http://schemas.openxmlformats.org/officeDocument/2006/customXml" ds:itemID="{EBF6563D-B5DB-40BE-BBF4-D0682B43E2F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V3.0 UPDATES_READ FIRST</vt:lpstr>
      <vt:lpstr>Instructions for Completing</vt:lpstr>
      <vt:lpstr>Data Entry Sheets ==&gt;</vt:lpstr>
      <vt:lpstr>Company Information</vt:lpstr>
      <vt:lpstr>Production GHGRP Facilities</vt:lpstr>
      <vt:lpstr>Production Non-GHGRP</vt:lpstr>
      <vt:lpstr>Summary Data ==&gt;</vt:lpstr>
      <vt:lpstr>Public Disclosure Data</vt:lpstr>
      <vt:lpstr>Information Sheets==&gt;</vt:lpstr>
      <vt:lpstr>Overview of CH4 Intensity</vt:lpstr>
      <vt:lpstr>Emission Factor References</vt:lpstr>
      <vt:lpstr>GHGRP Ref &amp; Methodology</vt:lpstr>
      <vt:lpstr>Processing</vt:lpstr>
      <vt:lpstr>Transmission &amp; Storage</vt:lpstr>
      <vt:lpstr>Distribution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/issuesandpolicy/Documents/NGSI_ReportingTemplate_Onshore Production.xlsx</dc:title>
  <dc:subject/>
  <dc:creator>Pye Russell</dc:creator>
  <cp:keywords/>
  <dc:description/>
  <cp:lastModifiedBy>Selina Roman-White</cp:lastModifiedBy>
  <cp:revision/>
  <dcterms:created xsi:type="dcterms:W3CDTF">2020-06-01T19:14:31Z</dcterms:created>
  <dcterms:modified xsi:type="dcterms:W3CDTF">2026-01-08T21:50:49Z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0x0101001620581BC9AC624C8E25B7F953CE63DC</vt:lpwstr>
  </property>
  <property fmtid="{D5CDD505-2E9C-101B-9397-08002B2CF9AE}" pid="3" name="WorkflowChangePath">
    <vt:lpwstr>60b82fff-d2be-4123-80b0-dabbdbda80cb,8;</vt:lpwstr>
  </property>
  <property fmtid="{D5CDD505-2E9C-101B-9397-08002B2CF9AE}" pid="4" name="Tags">
    <vt:lpwstr/>
  </property>
  <property fmtid="{D5CDD505-2E9C-101B-9397-08002B2CF9AE}" pid="5" name="Order">
    <vt:r8>3800</vt:r8>
  </property>
  <property fmtid="{D5CDD505-2E9C-101B-9397-08002B2CF9AE}" pid="6" name="xd_Signature">
    <vt:bool>false</vt:bool>
  </property>
  <property fmtid="{D5CDD505-2E9C-101B-9397-08002B2CF9AE}" pid="7" name="xd_ProgID">
    <vt:lpwstr/>
  </property>
  <property fmtid="{D5CDD505-2E9C-101B-9397-08002B2CF9AE}" pid="8" name="TriggerFlowInfo">
    <vt:lpwstr/>
  </property>
  <property fmtid="{D5CDD505-2E9C-101B-9397-08002B2CF9AE}" pid="9" name="ComplianceAssetId">
    <vt:lpwstr/>
  </property>
  <property fmtid="{D5CDD505-2E9C-101B-9397-08002B2CF9AE}" pid="10" name="TemplateUrl">
    <vt:lpwstr/>
  </property>
  <property fmtid="{D5CDD505-2E9C-101B-9397-08002B2CF9AE}" pid="11" name="_ExtendedDescription">
    <vt:lpwstr/>
  </property>
  <property fmtid="{D5CDD505-2E9C-101B-9397-08002B2CF9AE}" pid="12" name="_SourceUrl">
    <vt:lpwstr/>
  </property>
  <property fmtid="{D5CDD505-2E9C-101B-9397-08002B2CF9AE}" pid="13" name="_SharedFileIndex">
    <vt:lpwstr/>
  </property>
</Properties>
</file>